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1ER TRIMESTRE\Formatos Digital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2">CA!$1:$5</definedName>
  </definedNames>
  <calcPr calcId="152511"/>
</workbook>
</file>

<file path=xl/calcChain.xml><?xml version="1.0" encoding="utf-8"?>
<calcChain xmlns="http://schemas.openxmlformats.org/spreadsheetml/2006/main">
  <c r="E40" i="4" l="1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79" i="4" l="1"/>
  <c r="G79" i="4"/>
  <c r="F79" i="4"/>
  <c r="E79" i="4"/>
  <c r="D79" i="4"/>
  <c r="H77" i="4"/>
  <c r="H75" i="4"/>
  <c r="H73" i="4"/>
  <c r="H71" i="4"/>
  <c r="H69" i="4"/>
  <c r="H67" i="4"/>
  <c r="H65" i="4"/>
  <c r="E77" i="4"/>
  <c r="E75" i="4"/>
  <c r="E73" i="4"/>
  <c r="E71" i="4"/>
  <c r="E69" i="4"/>
  <c r="E67" i="4"/>
  <c r="E65" i="4"/>
  <c r="C79" i="4"/>
  <c r="H57" i="4"/>
  <c r="G57" i="4"/>
  <c r="F57" i="4"/>
  <c r="H55" i="4"/>
  <c r="H54" i="4"/>
  <c r="H53" i="4"/>
  <c r="H52" i="4"/>
  <c r="E57" i="4"/>
  <c r="E55" i="4"/>
  <c r="E54" i="4"/>
  <c r="E53" i="4"/>
  <c r="E52" i="4"/>
  <c r="D57" i="4"/>
  <c r="C57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43" i="4"/>
  <c r="F43" i="4"/>
  <c r="D43" i="4"/>
  <c r="C43" i="4"/>
  <c r="H43" i="4" l="1"/>
  <c r="E43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7" i="5"/>
  <c r="H23" i="5"/>
  <c r="H22" i="5"/>
  <c r="H12" i="5"/>
  <c r="H10" i="5"/>
  <c r="H9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H26" i="5" s="1"/>
  <c r="E23" i="5"/>
  <c r="E22" i="5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E9" i="5"/>
  <c r="E8" i="5"/>
  <c r="H8" i="5" s="1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3" i="6"/>
  <c r="H60" i="6"/>
  <c r="H41" i="6"/>
  <c r="H39" i="6"/>
  <c r="H11" i="6"/>
  <c r="E76" i="6"/>
  <c r="H76" i="6" s="1"/>
  <c r="E75" i="6"/>
  <c r="H75" i="6" s="1"/>
  <c r="E74" i="6"/>
  <c r="H74" i="6" s="1"/>
  <c r="E73" i="6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E40" i="6"/>
  <c r="H40" i="6" s="1"/>
  <c r="E39" i="6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C65" i="6"/>
  <c r="C57" i="6"/>
  <c r="C53" i="6"/>
  <c r="C43" i="6"/>
  <c r="C33" i="6"/>
  <c r="C23" i="6"/>
  <c r="C13" i="6"/>
  <c r="C5" i="6"/>
  <c r="H69" i="6" l="1"/>
  <c r="H25" i="5"/>
  <c r="C42" i="5"/>
  <c r="H16" i="5"/>
  <c r="H6" i="5"/>
  <c r="D42" i="5"/>
  <c r="G42" i="5"/>
  <c r="F42" i="5"/>
  <c r="E6" i="5"/>
  <c r="E16" i="8"/>
  <c r="H6" i="8"/>
  <c r="E65" i="6"/>
  <c r="H65" i="6" s="1"/>
  <c r="E57" i="6"/>
  <c r="H57" i="6" s="1"/>
  <c r="E53" i="6"/>
  <c r="H53" i="6" s="1"/>
  <c r="E43" i="6"/>
  <c r="H43" i="6" s="1"/>
  <c r="E33" i="6"/>
  <c r="H33" i="6" s="1"/>
  <c r="E23" i="6"/>
  <c r="H23" i="6" s="1"/>
  <c r="G77" i="6"/>
  <c r="F77" i="6"/>
  <c r="C77" i="6"/>
  <c r="E13" i="6"/>
  <c r="H13" i="6" s="1"/>
  <c r="D77" i="6"/>
  <c r="E5" i="6"/>
  <c r="E25" i="5"/>
  <c r="E16" i="5"/>
  <c r="H16" i="8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<sst xmlns="http://schemas.openxmlformats.org/spreadsheetml/2006/main" count="246" uniqueCount="173">
  <si>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</si>
  <si>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</si>
  <si>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</si>
  <si>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</si>
  <si>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</si>
  <si>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</si>
  <si>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</si>
  <si>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</si>
  <si>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</si>
  <si>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</si>
  <si>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</si>
  <si>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</si>
  <si>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</si>
  <si>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</si>
  <si>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</si>
  <si>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</si>
  <si>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</si>
  <si>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</si>
  <si>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</si>
  <si>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</si>
  <si>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</si>
  <si>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</si>
  <si>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</si>
  <si>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</si>
  <si>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</si>
  <si>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</si>
  <si>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</si>
  <si>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</si>
  <si>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</si>
  <si>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</si>
  <si>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</si>
  <si>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</si>
  <si>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</si>
  <si>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</si>
  <si>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</si>
  <si>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</si>
  <si>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</si>
  <si>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</si>
  <si>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</si>
  <si>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</si>
  <si>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</si>
  <si>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</si>
  <si>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</si>
  <si>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</si>
  <si>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</si>
  <si>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</si>
  <si>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</si>
  <si>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</si>
  <si>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</si>
  <si>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</si>
  <si>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</si>
  <si>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</si>
  <si>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</si>
  <si>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</si>
  <si>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</si>
  <si>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</si>
  <si>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</si>
  <si>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</si>
  <si>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</si>
  <si>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</si>
  <si>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</si>
  <si>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</si>
  <si>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</si>
  <si>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</si>
  <si>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</si>
  <si>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</si>
  <si>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</si>
  <si>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</si>
  <si>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</si>
  <si>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</si>
  <si>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</si>
  <si>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</si>
  <si>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</si>
  <si>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</si>
  <si>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</si>
  <si>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</si>
  <si>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</si>
  <si>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</si>
  <si>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</si>
  <si>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</si>
  <si>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</si>
  <si>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</si>
  <si>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</si>
  <si>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</si>
  <si>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</si>
  <si>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</si>
  <si>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</si>
  <si>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</si>
  <si>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</si>
  <si>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</si>
  <si>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</si>
  <si>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</si>
  <si>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</si>
  <si>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</si>
  <si>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</si>
  <si>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</si>
  <si>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</si>
  <si>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</si>
  <si>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</si>
  <si>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</si>
  <si>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</si>
  <si>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</si>
  <si>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</si>
  <si>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</si>
  <si>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</si>
  <si>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</si>
  <si>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</si>
  <si>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</si>
  <si>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</si>
  <si>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</si>
  <si>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</si>
  <si>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</si>
  <si>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</si>
  <si>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</si>
  <si>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</si>
  <si>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</si>
  <si>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</si>
  <si>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</si>
  <si>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</si>
  <si>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</si>
  <si>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</si>
  <si>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</si>
  <si>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</si>
  <si>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</si>
  <si>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</si>
  <si>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</si>
  <si>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</si>
  <si>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</si>
  <si>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OCAMPO
ESTADO ANALÍTICO DEL EJERCICIO DEL PRESUPUESTO DE EGRESOS
Clasificación por Objeto del Gasto (Capítulo y Concepto)
Del 1 de Enero al AL 31 DE MARZO DEL 2019</t>
  </si>
  <si>
    <t>MUNICIPIO OCAMPO
ESTADO ANALÍTICO DEL EJERCICIO DEL PRESUPUESTO DE EGRESOS
Clasificación Económica (por Tipo de Gasto)
Del 1 de Enero al AL 31 DE MARZO DEL 2019</t>
  </si>
  <si>
    <t>PRESIDENCIA MUNICIPAL</t>
  </si>
  <si>
    <t>SINDICATURA</t>
  </si>
  <si>
    <t>REGIDURIA</t>
  </si>
  <si>
    <t>SECRETARIA DEL H AYUNTAMIENTO</t>
  </si>
  <si>
    <t>TESORERIA MUNICIPAL</t>
  </si>
  <si>
    <t>IMPUESTOS INMOBILIARIOS Y CATASTRO</t>
  </si>
  <si>
    <t>AGUA POTABLE Y ALCANTARILLADO</t>
  </si>
  <si>
    <t>CONTRALORIA MUNICIPAL</t>
  </si>
  <si>
    <t>SEGURIDAD PUBLICA</t>
  </si>
  <si>
    <t>PROTECCION CIVIL</t>
  </si>
  <si>
    <t>OFICIALIA CALIFICADORA</t>
  </si>
  <si>
    <t>OBRAS PUBLICAS</t>
  </si>
  <si>
    <t>RECURSOS HUMANOS Y MATERIALES</t>
  </si>
  <si>
    <t>SERVICIOS PUBLICOS</t>
  </si>
  <si>
    <t>LIMPIA MUNICIPAL</t>
  </si>
  <si>
    <t>PARQUES Y JARDINES</t>
  </si>
  <si>
    <t>MERCADO</t>
  </si>
  <si>
    <t>RASTRO</t>
  </si>
  <si>
    <t>PANTEONES</t>
  </si>
  <si>
    <t>ALUMBRADO</t>
  </si>
  <si>
    <t>DESARROLLO SOCIAL</t>
  </si>
  <si>
    <t>DESARROLLO ECONOMICO</t>
  </si>
  <si>
    <t>DESARROLLO RURAL</t>
  </si>
  <si>
    <t>EDUCACION</t>
  </si>
  <si>
    <t>COMUNICACION SOCIAL E INFORMATICA</t>
  </si>
  <si>
    <t>UNIDAD DE ACCESO A LA INFORMACION PUBLIC</t>
  </si>
  <si>
    <t>PLANEACION</t>
  </si>
  <si>
    <t>COMUDAJ</t>
  </si>
  <si>
    <t>CASA DE LA CULTURA</t>
  </si>
  <si>
    <t>SALUD</t>
  </si>
  <si>
    <t>DEPARTAMENTO DE COMPRAS</t>
  </si>
  <si>
    <t>Coordinación Social de Atención a la Muj</t>
  </si>
  <si>
    <t>Departamento de Informática</t>
  </si>
  <si>
    <t>ARCHIVO HISTORICO</t>
  </si>
  <si>
    <t>MUNICIPIO OCAMPO
ESTADO ANALÍTICO DEL EJERCICIO DEL PRESUPUESTO DE EGRESOS
Clasificación Administrativa
Del 1 de Enero al AL 31 DE MARZO DEL 2019</t>
  </si>
  <si>
    <t>Gobierno (Federal/Estatal/Municipal) de MUNICIPIO OCAMPO
Estado Analítico del Ejercicio del Presupuesto de Egresos
Clasificación Administrativa
Del 1 de Enero al AL 31 DE MARZO DEL 2019</t>
  </si>
  <si>
    <t>Sector Paraestatal del Gobierno (Federal/Estatal/Municipal) de MUNICIPIO OCAMPO
Estado Analítico del Ejercicio del Presupuesto de Egresos
Clasificación Administrativa
Del 1 de Enero al AL 31 DE MARZO DEL 2019</t>
  </si>
  <si>
    <t>MUNICIPIO OCAMPO
ESTADO ANALÍTICO DEL EJERCICIO DEL PRESUPUESTO DE EGRESOS
Clasificación Funcional (Finalidad y Función)
Del 1 de Enero al AL 31 DE MARZO DEL 2019</t>
  </si>
  <si>
    <t>“Bajo protesta de decir verdad declaramos que los Estados Financieros y sus notas, son razonablemente correctos y son responsabilidad del emisor”.</t>
  </si>
  <si>
    <t>ING. MA GUADALUPE RODRIGUEZ MARTINEZ</t>
  </si>
  <si>
    <t>C.P. OLIVIA ORTIZ PEREZ</t>
  </si>
  <si>
    <t>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</si>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</sst>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4" fontId="6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3.6640625" style="1" bestFit="1" customWidth="1"/>
    <col min="4" max="4" width="14.33203125" style="1" bestFit="1" customWidth="1"/>
    <col min="5" max="5" width="13.6640625" style="1" bestFit="1" customWidth="1"/>
    <col min="6" max="7" width="12.6640625" style="1" bestFit="1" customWidth="1"/>
    <col min="8" max="8" width="13.6640625" style="1" bestFit="1" customWidth="1"/>
    <col min="9" max="16384" width="12" style="1"/>
  </cols>
  <sheetData>
    <row r="1" spans="1:8" ht="50.1" customHeight="1" x14ac:dyDescent="0.2">
      <c r="A1" s="58" t="s">
        <v>128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7" t="s">
        <v>61</v>
      </c>
      <c r="B5" s="7"/>
      <c r="C5" s="14">
        <f>SUM(C6:C12)</f>
        <v>40615228.399999999</v>
      </c>
      <c r="D5" s="14">
        <f>SUM(D6:D12)</f>
        <v>2834023.88</v>
      </c>
      <c r="E5" s="14">
        <f>C5+D5</f>
        <v>43449252.280000001</v>
      </c>
      <c r="F5" s="14">
        <f>SUM(F6:F12)</f>
        <v>10421570.91</v>
      </c>
      <c r="G5" s="14">
        <f>SUM(G6:G12)</f>
        <v>10421570.91</v>
      </c>
      <c r="H5" s="14">
        <f>E5-F5</f>
        <v>33027681.370000001</v>
      </c>
    </row>
    <row r="6" spans="1:8" x14ac:dyDescent="0.2">
      <c r="A6" s="48">
        <v>1100</v>
      </c>
      <c r="B6" s="11" t="s">
        <v>70</v>
      </c>
      <c r="C6" s="15">
        <v>23923064.640000001</v>
      </c>
      <c r="D6" s="15">
        <v>1542893.94</v>
      </c>
      <c r="E6" s="15">
        <f t="shared" ref="E6:E69" si="0">C6+D6</f>
        <v>25465958.580000002</v>
      </c>
      <c r="F6" s="15">
        <v>5638304.1100000003</v>
      </c>
      <c r="G6" s="15">
        <v>5638304.1100000003</v>
      </c>
      <c r="H6" s="15">
        <f t="shared" ref="H6:H69" si="1">E6-F6</f>
        <v>19827654.470000003</v>
      </c>
    </row>
    <row r="7" spans="1:8" x14ac:dyDescent="0.2">
      <c r="A7" s="48">
        <v>1200</v>
      </c>
      <c r="B7" s="11" t="s">
        <v>71</v>
      </c>
      <c r="C7" s="15">
        <v>870280.08</v>
      </c>
      <c r="D7" s="15">
        <v>362704.82</v>
      </c>
      <c r="E7" s="15">
        <f t="shared" si="0"/>
        <v>1232984.8999999999</v>
      </c>
      <c r="F7" s="15">
        <v>90412.84</v>
      </c>
      <c r="G7" s="15">
        <v>90412.84</v>
      </c>
      <c r="H7" s="15">
        <f t="shared" si="1"/>
        <v>1142572.0599999998</v>
      </c>
    </row>
    <row r="8" spans="1:8" x14ac:dyDescent="0.2">
      <c r="A8" s="48">
        <v>1300</v>
      </c>
      <c r="B8" s="11" t="s">
        <v>72</v>
      </c>
      <c r="C8" s="15">
        <v>3595584.81</v>
      </c>
      <c r="D8" s="15">
        <v>340072.66</v>
      </c>
      <c r="E8" s="15">
        <f t="shared" si="0"/>
        <v>3935657.47</v>
      </c>
      <c r="F8" s="15">
        <v>40585.47</v>
      </c>
      <c r="G8" s="15">
        <v>40585.47</v>
      </c>
      <c r="H8" s="15">
        <f t="shared" si="1"/>
        <v>3895072</v>
      </c>
    </row>
    <row r="9" spans="1:8" x14ac:dyDescent="0.2">
      <c r="A9" s="48">
        <v>1400</v>
      </c>
      <c r="B9" s="11" t="s">
        <v>35</v>
      </c>
      <c r="C9" s="15">
        <v>2385000</v>
      </c>
      <c r="D9" s="15">
        <v>0</v>
      </c>
      <c r="E9" s="15">
        <f t="shared" si="0"/>
        <v>2385000</v>
      </c>
      <c r="F9" s="15">
        <v>795534.91</v>
      </c>
      <c r="G9" s="15">
        <v>795534.91</v>
      </c>
      <c r="H9" s="15">
        <f t="shared" si="1"/>
        <v>1589465.0899999999</v>
      </c>
    </row>
    <row r="10" spans="1:8" x14ac:dyDescent="0.2">
      <c r="A10" s="48">
        <v>1500</v>
      </c>
      <c r="B10" s="11" t="s">
        <v>73</v>
      </c>
      <c r="C10" s="15">
        <v>9841298.8699999992</v>
      </c>
      <c r="D10" s="15">
        <v>588352.46</v>
      </c>
      <c r="E10" s="15">
        <f t="shared" si="0"/>
        <v>10429651.329999998</v>
      </c>
      <c r="F10" s="15">
        <v>3856733.58</v>
      </c>
      <c r="G10" s="15">
        <v>3856733.58</v>
      </c>
      <c r="H10" s="15">
        <f t="shared" si="1"/>
        <v>6572917.7499999981</v>
      </c>
    </row>
    <row r="11" spans="1:8" x14ac:dyDescent="0.2">
      <c r="A11" s="48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8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7" t="s">
        <v>62</v>
      </c>
      <c r="B13" s="7"/>
      <c r="C13" s="15">
        <f>SUM(C14:C22)</f>
        <v>11951450.059999999</v>
      </c>
      <c r="D13" s="15">
        <f>SUM(D14:D22)</f>
        <v>749000</v>
      </c>
      <c r="E13" s="15">
        <f t="shared" si="0"/>
        <v>12700450.059999999</v>
      </c>
      <c r="F13" s="15">
        <f>SUM(F14:F22)</f>
        <v>2292742.69</v>
      </c>
      <c r="G13" s="15">
        <f>SUM(G14:G22)</f>
        <v>2065324.5899999996</v>
      </c>
      <c r="H13" s="15">
        <f t="shared" si="1"/>
        <v>10407707.369999999</v>
      </c>
    </row>
    <row r="14" spans="1:8" x14ac:dyDescent="0.2">
      <c r="A14" s="48">
        <v>2100</v>
      </c>
      <c r="B14" s="11" t="s">
        <v>75</v>
      </c>
      <c r="C14" s="15">
        <v>556249.98</v>
      </c>
      <c r="D14" s="15">
        <v>13700</v>
      </c>
      <c r="E14" s="15">
        <f t="shared" si="0"/>
        <v>569949.98</v>
      </c>
      <c r="F14" s="15">
        <v>76346.399999999994</v>
      </c>
      <c r="G14" s="15">
        <v>76346.399999999994</v>
      </c>
      <c r="H14" s="15">
        <f t="shared" si="1"/>
        <v>493603.57999999996</v>
      </c>
    </row>
    <row r="15" spans="1:8" x14ac:dyDescent="0.2">
      <c r="A15" s="48">
        <v>2200</v>
      </c>
      <c r="B15" s="11" t="s">
        <v>76</v>
      </c>
      <c r="C15" s="15">
        <v>169700</v>
      </c>
      <c r="D15" s="15">
        <v>0</v>
      </c>
      <c r="E15" s="15">
        <f t="shared" si="0"/>
        <v>169700</v>
      </c>
      <c r="F15" s="15">
        <v>8445.2199999999993</v>
      </c>
      <c r="G15" s="15">
        <v>4315.21</v>
      </c>
      <c r="H15" s="15">
        <f t="shared" si="1"/>
        <v>161254.78</v>
      </c>
    </row>
    <row r="16" spans="1:8" x14ac:dyDescent="0.2">
      <c r="A16" s="48">
        <v>2300</v>
      </c>
      <c r="B16" s="11" t="s">
        <v>77</v>
      </c>
      <c r="C16" s="15">
        <v>42000</v>
      </c>
      <c r="D16" s="15">
        <v>0</v>
      </c>
      <c r="E16" s="15">
        <f t="shared" si="0"/>
        <v>42000</v>
      </c>
      <c r="F16" s="15">
        <v>0</v>
      </c>
      <c r="G16" s="15">
        <v>0</v>
      </c>
      <c r="H16" s="15">
        <f t="shared" si="1"/>
        <v>42000</v>
      </c>
    </row>
    <row r="17" spans="1:8" x14ac:dyDescent="0.2">
      <c r="A17" s="48">
        <v>2400</v>
      </c>
      <c r="B17" s="11" t="s">
        <v>78</v>
      </c>
      <c r="C17" s="15">
        <v>1538500.08</v>
      </c>
      <c r="D17" s="15">
        <v>304297.52</v>
      </c>
      <c r="E17" s="15">
        <f t="shared" si="0"/>
        <v>1842797.6</v>
      </c>
      <c r="F17" s="15">
        <v>372402.11</v>
      </c>
      <c r="G17" s="15">
        <v>372402.11</v>
      </c>
      <c r="H17" s="15">
        <f t="shared" si="1"/>
        <v>1470395.4900000002</v>
      </c>
    </row>
    <row r="18" spans="1:8" x14ac:dyDescent="0.2">
      <c r="A18" s="48">
        <v>2500</v>
      </c>
      <c r="B18" s="11" t="s">
        <v>79</v>
      </c>
      <c r="C18" s="15">
        <v>1702900.04</v>
      </c>
      <c r="D18" s="15">
        <v>-14000</v>
      </c>
      <c r="E18" s="15">
        <f t="shared" si="0"/>
        <v>1688900.04</v>
      </c>
      <c r="F18" s="15">
        <v>109188.85</v>
      </c>
      <c r="G18" s="15">
        <v>109188.85</v>
      </c>
      <c r="H18" s="15">
        <f t="shared" si="1"/>
        <v>1579711.19</v>
      </c>
    </row>
    <row r="19" spans="1:8" x14ac:dyDescent="0.2">
      <c r="A19" s="48">
        <v>2600</v>
      </c>
      <c r="B19" s="11" t="s">
        <v>80</v>
      </c>
      <c r="C19" s="15">
        <v>5741700</v>
      </c>
      <c r="D19" s="15">
        <v>92600</v>
      </c>
      <c r="E19" s="15">
        <f t="shared" si="0"/>
        <v>5834300</v>
      </c>
      <c r="F19" s="15">
        <v>1435279.23</v>
      </c>
      <c r="G19" s="15">
        <v>1226184.1299999999</v>
      </c>
      <c r="H19" s="15">
        <f t="shared" si="1"/>
        <v>4399020.7699999996</v>
      </c>
    </row>
    <row r="20" spans="1:8" x14ac:dyDescent="0.2">
      <c r="A20" s="48">
        <v>2700</v>
      </c>
      <c r="B20" s="11" t="s">
        <v>81</v>
      </c>
      <c r="C20" s="15">
        <v>677000</v>
      </c>
      <c r="D20" s="15">
        <v>0</v>
      </c>
      <c r="E20" s="15">
        <f t="shared" si="0"/>
        <v>677000</v>
      </c>
      <c r="F20" s="15">
        <v>7268.44</v>
      </c>
      <c r="G20" s="15">
        <v>7268.44</v>
      </c>
      <c r="H20" s="15">
        <f t="shared" si="1"/>
        <v>669731.56000000006</v>
      </c>
    </row>
    <row r="21" spans="1:8" x14ac:dyDescent="0.2">
      <c r="A21" s="48">
        <v>2800</v>
      </c>
      <c r="B21" s="11" t="s">
        <v>82</v>
      </c>
      <c r="C21" s="15">
        <v>214000</v>
      </c>
      <c r="D21" s="15">
        <v>0</v>
      </c>
      <c r="E21" s="15">
        <f t="shared" si="0"/>
        <v>214000</v>
      </c>
      <c r="F21" s="15">
        <v>0</v>
      </c>
      <c r="G21" s="15">
        <v>0</v>
      </c>
      <c r="H21" s="15">
        <f t="shared" si="1"/>
        <v>214000</v>
      </c>
    </row>
    <row r="22" spans="1:8" x14ac:dyDescent="0.2">
      <c r="A22" s="48">
        <v>2900</v>
      </c>
      <c r="B22" s="11" t="s">
        <v>83</v>
      </c>
      <c r="C22" s="15">
        <v>1309399.96</v>
      </c>
      <c r="D22" s="15">
        <v>352402.48</v>
      </c>
      <c r="E22" s="15">
        <f t="shared" si="0"/>
        <v>1661802.44</v>
      </c>
      <c r="F22" s="15">
        <v>283812.44</v>
      </c>
      <c r="G22" s="15">
        <v>269619.45</v>
      </c>
      <c r="H22" s="15">
        <f t="shared" si="1"/>
        <v>1377990</v>
      </c>
    </row>
    <row r="23" spans="1:8" x14ac:dyDescent="0.2">
      <c r="A23" s="47" t="s">
        <v>63</v>
      </c>
      <c r="B23" s="7"/>
      <c r="C23" s="15">
        <f>SUM(C24:C32)</f>
        <v>20867693.440000001</v>
      </c>
      <c r="D23" s="15">
        <f>SUM(D24:D32)</f>
        <v>312426.29000000004</v>
      </c>
      <c r="E23" s="15">
        <f t="shared" si="0"/>
        <v>21180119.73</v>
      </c>
      <c r="F23" s="15">
        <f>SUM(F24:F32)</f>
        <v>4370620.4800000004</v>
      </c>
      <c r="G23" s="15">
        <f>SUM(G24:G32)</f>
        <v>4368472.4800000004</v>
      </c>
      <c r="H23" s="15">
        <f t="shared" si="1"/>
        <v>16809499.25</v>
      </c>
    </row>
    <row r="24" spans="1:8" x14ac:dyDescent="0.2">
      <c r="A24" s="48">
        <v>3100</v>
      </c>
      <c r="B24" s="11" t="s">
        <v>84</v>
      </c>
      <c r="C24" s="15">
        <v>12520629.17</v>
      </c>
      <c r="D24" s="15">
        <v>27700</v>
      </c>
      <c r="E24" s="15">
        <f t="shared" si="0"/>
        <v>12548329.17</v>
      </c>
      <c r="F24" s="15">
        <v>3206883.75</v>
      </c>
      <c r="G24" s="15">
        <v>3205935.75</v>
      </c>
      <c r="H24" s="15">
        <f t="shared" si="1"/>
        <v>9341445.4199999999</v>
      </c>
    </row>
    <row r="25" spans="1:8" x14ac:dyDescent="0.2">
      <c r="A25" s="48">
        <v>3200</v>
      </c>
      <c r="B25" s="11" t="s">
        <v>85</v>
      </c>
      <c r="C25" s="15">
        <v>175680</v>
      </c>
      <c r="D25" s="15">
        <v>0</v>
      </c>
      <c r="E25" s="15">
        <f t="shared" si="0"/>
        <v>175680</v>
      </c>
      <c r="F25" s="15">
        <v>36480</v>
      </c>
      <c r="G25" s="15">
        <v>36480</v>
      </c>
      <c r="H25" s="15">
        <f t="shared" si="1"/>
        <v>139200</v>
      </c>
    </row>
    <row r="26" spans="1:8" x14ac:dyDescent="0.2">
      <c r="A26" s="48">
        <v>3300</v>
      </c>
      <c r="B26" s="11" t="s">
        <v>86</v>
      </c>
      <c r="C26" s="15">
        <v>1714504</v>
      </c>
      <c r="D26" s="15">
        <v>7740</v>
      </c>
      <c r="E26" s="15">
        <f t="shared" si="0"/>
        <v>1722244</v>
      </c>
      <c r="F26" s="15">
        <v>305288.81</v>
      </c>
      <c r="G26" s="15">
        <v>305288.81</v>
      </c>
      <c r="H26" s="15">
        <f t="shared" si="1"/>
        <v>1416955.19</v>
      </c>
    </row>
    <row r="27" spans="1:8" x14ac:dyDescent="0.2">
      <c r="A27" s="48">
        <v>3400</v>
      </c>
      <c r="B27" s="11" t="s">
        <v>87</v>
      </c>
      <c r="C27" s="15">
        <v>407000</v>
      </c>
      <c r="D27" s="15">
        <v>45726.29</v>
      </c>
      <c r="E27" s="15">
        <f t="shared" si="0"/>
        <v>452726.29</v>
      </c>
      <c r="F27" s="15">
        <v>41183.1</v>
      </c>
      <c r="G27" s="15">
        <v>41183.1</v>
      </c>
      <c r="H27" s="15">
        <f t="shared" si="1"/>
        <v>411543.19</v>
      </c>
    </row>
    <row r="28" spans="1:8" x14ac:dyDescent="0.2">
      <c r="A28" s="48">
        <v>3500</v>
      </c>
      <c r="B28" s="11" t="s">
        <v>88</v>
      </c>
      <c r="C28" s="15">
        <v>1726396.04</v>
      </c>
      <c r="D28" s="15">
        <v>153000</v>
      </c>
      <c r="E28" s="15">
        <f t="shared" si="0"/>
        <v>1879396.04</v>
      </c>
      <c r="F28" s="15">
        <v>484214.79</v>
      </c>
      <c r="G28" s="15">
        <v>483014.79</v>
      </c>
      <c r="H28" s="15">
        <f t="shared" si="1"/>
        <v>1395181.25</v>
      </c>
    </row>
    <row r="29" spans="1:8" x14ac:dyDescent="0.2">
      <c r="A29" s="48">
        <v>3600</v>
      </c>
      <c r="B29" s="11" t="s">
        <v>89</v>
      </c>
      <c r="C29" s="15">
        <v>235280</v>
      </c>
      <c r="D29" s="15">
        <v>6000</v>
      </c>
      <c r="E29" s="15">
        <f t="shared" si="0"/>
        <v>241280</v>
      </c>
      <c r="F29" s="15">
        <v>1188</v>
      </c>
      <c r="G29" s="15">
        <v>1188</v>
      </c>
      <c r="H29" s="15">
        <f t="shared" si="1"/>
        <v>240092</v>
      </c>
    </row>
    <row r="30" spans="1:8" x14ac:dyDescent="0.2">
      <c r="A30" s="48">
        <v>3700</v>
      </c>
      <c r="B30" s="11" t="s">
        <v>90</v>
      </c>
      <c r="C30" s="15">
        <v>329700</v>
      </c>
      <c r="D30" s="15">
        <v>-62740</v>
      </c>
      <c r="E30" s="15">
        <f t="shared" si="0"/>
        <v>266960</v>
      </c>
      <c r="F30" s="15">
        <v>2399.5</v>
      </c>
      <c r="G30" s="15">
        <v>2399.5</v>
      </c>
      <c r="H30" s="15">
        <f t="shared" si="1"/>
        <v>264560.5</v>
      </c>
    </row>
    <row r="31" spans="1:8" x14ac:dyDescent="0.2">
      <c r="A31" s="48">
        <v>3800</v>
      </c>
      <c r="B31" s="11" t="s">
        <v>91</v>
      </c>
      <c r="C31" s="15">
        <v>2652704.23</v>
      </c>
      <c r="D31" s="15">
        <v>0</v>
      </c>
      <c r="E31" s="15">
        <f t="shared" si="0"/>
        <v>2652704.23</v>
      </c>
      <c r="F31" s="15">
        <v>84302.53</v>
      </c>
      <c r="G31" s="15">
        <v>84302.53</v>
      </c>
      <c r="H31" s="15">
        <f t="shared" si="1"/>
        <v>2568401.7000000002</v>
      </c>
    </row>
    <row r="32" spans="1:8" x14ac:dyDescent="0.2">
      <c r="A32" s="48">
        <v>3900</v>
      </c>
      <c r="B32" s="11" t="s">
        <v>19</v>
      </c>
      <c r="C32" s="15">
        <v>1105800</v>
      </c>
      <c r="D32" s="15">
        <v>135000</v>
      </c>
      <c r="E32" s="15">
        <f t="shared" si="0"/>
        <v>1240800</v>
      </c>
      <c r="F32" s="15">
        <v>208680</v>
      </c>
      <c r="G32" s="15">
        <v>208680</v>
      </c>
      <c r="H32" s="15">
        <f t="shared" si="1"/>
        <v>1032120</v>
      </c>
    </row>
    <row r="33" spans="1:8" x14ac:dyDescent="0.2">
      <c r="A33" s="47" t="s">
        <v>64</v>
      </c>
      <c r="B33" s="7"/>
      <c r="C33" s="15">
        <f>SUM(C34:C42)</f>
        <v>9780820.0399999991</v>
      </c>
      <c r="D33" s="15">
        <f>SUM(D34:D42)</f>
        <v>2207500</v>
      </c>
      <c r="E33" s="15">
        <f t="shared" si="0"/>
        <v>11988320.039999999</v>
      </c>
      <c r="F33" s="15">
        <f>SUM(F34:F42)</f>
        <v>1579666.77</v>
      </c>
      <c r="G33" s="15">
        <f>SUM(G34:G42)</f>
        <v>1579666.77</v>
      </c>
      <c r="H33" s="15">
        <f t="shared" si="1"/>
        <v>10408653.27</v>
      </c>
    </row>
    <row r="34" spans="1:8" x14ac:dyDescent="0.2">
      <c r="A34" s="48">
        <v>4100</v>
      </c>
      <c r="B34" s="11" t="s">
        <v>92</v>
      </c>
      <c r="C34" s="15">
        <v>4388820</v>
      </c>
      <c r="D34" s="15">
        <v>0</v>
      </c>
      <c r="E34" s="15">
        <f t="shared" si="0"/>
        <v>4388820</v>
      </c>
      <c r="F34" s="15">
        <v>990578.38</v>
      </c>
      <c r="G34" s="15">
        <v>990578.38</v>
      </c>
      <c r="H34" s="15">
        <f t="shared" si="1"/>
        <v>3398241.62</v>
      </c>
    </row>
    <row r="35" spans="1:8" x14ac:dyDescent="0.2">
      <c r="A35" s="48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8">
        <v>4300</v>
      </c>
      <c r="B36" s="11" t="s">
        <v>94</v>
      </c>
      <c r="C36" s="15">
        <v>450000</v>
      </c>
      <c r="D36" s="15">
        <v>2422500</v>
      </c>
      <c r="E36" s="15">
        <f t="shared" si="0"/>
        <v>2872500</v>
      </c>
      <c r="F36" s="15">
        <v>0</v>
      </c>
      <c r="G36" s="15">
        <v>0</v>
      </c>
      <c r="H36" s="15">
        <f t="shared" si="1"/>
        <v>2872500</v>
      </c>
    </row>
    <row r="37" spans="1:8" x14ac:dyDescent="0.2">
      <c r="A37" s="48">
        <v>4400</v>
      </c>
      <c r="B37" s="11" t="s">
        <v>95</v>
      </c>
      <c r="C37" s="15">
        <v>4862000</v>
      </c>
      <c r="D37" s="15">
        <v>-215000</v>
      </c>
      <c r="E37" s="15">
        <f t="shared" si="0"/>
        <v>4647000</v>
      </c>
      <c r="F37" s="15">
        <v>573728.39</v>
      </c>
      <c r="G37" s="15">
        <v>573728.39</v>
      </c>
      <c r="H37" s="15">
        <f t="shared" si="1"/>
        <v>4073271.61</v>
      </c>
    </row>
    <row r="38" spans="1:8" x14ac:dyDescent="0.2">
      <c r="A38" s="48">
        <v>4500</v>
      </c>
      <c r="B38" s="11" t="s">
        <v>41</v>
      </c>
      <c r="C38" s="15">
        <v>80000.039999999994</v>
      </c>
      <c r="D38" s="15">
        <v>0</v>
      </c>
      <c r="E38" s="15">
        <f t="shared" si="0"/>
        <v>80000.039999999994</v>
      </c>
      <c r="F38" s="15">
        <v>15360</v>
      </c>
      <c r="G38" s="15">
        <v>15360</v>
      </c>
      <c r="H38" s="15">
        <f t="shared" si="1"/>
        <v>64640.039999999994</v>
      </c>
    </row>
    <row r="39" spans="1:8" x14ac:dyDescent="0.2">
      <c r="A39" s="48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8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8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8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7" t="s">
        <v>65</v>
      </c>
      <c r="B43" s="7"/>
      <c r="C43" s="15">
        <f>SUM(C44:C52)</f>
        <v>266499.96000000002</v>
      </c>
      <c r="D43" s="15">
        <f>SUM(D44:D52)</f>
        <v>9900</v>
      </c>
      <c r="E43" s="15">
        <f t="shared" si="0"/>
        <v>276399.96000000002</v>
      </c>
      <c r="F43" s="15">
        <f>SUM(F44:F52)</f>
        <v>69796.010000000009</v>
      </c>
      <c r="G43" s="15">
        <f>SUM(G44:G52)</f>
        <v>69796.010000000009</v>
      </c>
      <c r="H43" s="15">
        <f t="shared" si="1"/>
        <v>206603.95</v>
      </c>
    </row>
    <row r="44" spans="1:8" x14ac:dyDescent="0.2">
      <c r="A44" s="48">
        <v>5100</v>
      </c>
      <c r="B44" s="11" t="s">
        <v>99</v>
      </c>
      <c r="C44" s="15">
        <v>114499.96</v>
      </c>
      <c r="D44" s="15">
        <v>9900</v>
      </c>
      <c r="E44" s="15">
        <f t="shared" si="0"/>
        <v>124399.96</v>
      </c>
      <c r="F44" s="15">
        <v>0</v>
      </c>
      <c r="G44" s="15">
        <v>0</v>
      </c>
      <c r="H44" s="15">
        <f t="shared" si="1"/>
        <v>124399.96</v>
      </c>
    </row>
    <row r="45" spans="1:8" x14ac:dyDescent="0.2">
      <c r="A45" s="48">
        <v>5200</v>
      </c>
      <c r="B45" s="11" t="s">
        <v>100</v>
      </c>
      <c r="C45" s="15">
        <v>72000</v>
      </c>
      <c r="D45" s="15">
        <v>0</v>
      </c>
      <c r="E45" s="15">
        <f t="shared" si="0"/>
        <v>72000</v>
      </c>
      <c r="F45" s="15">
        <v>38798.01</v>
      </c>
      <c r="G45" s="15">
        <v>38798.01</v>
      </c>
      <c r="H45" s="15">
        <f t="shared" si="1"/>
        <v>33201.99</v>
      </c>
    </row>
    <row r="46" spans="1:8" x14ac:dyDescent="0.2">
      <c r="A46" s="48">
        <v>5300</v>
      </c>
      <c r="B46" s="11" t="s">
        <v>101</v>
      </c>
      <c r="C46" s="15">
        <v>30000</v>
      </c>
      <c r="D46" s="15">
        <v>0</v>
      </c>
      <c r="E46" s="15">
        <f t="shared" si="0"/>
        <v>30000</v>
      </c>
      <c r="F46" s="15">
        <v>0</v>
      </c>
      <c r="G46" s="15">
        <v>0</v>
      </c>
      <c r="H46" s="15">
        <f t="shared" si="1"/>
        <v>30000</v>
      </c>
    </row>
    <row r="47" spans="1:8" x14ac:dyDescent="0.2">
      <c r="A47" s="48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8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8">
        <v>5600</v>
      </c>
      <c r="B49" s="11" t="s">
        <v>104</v>
      </c>
      <c r="C49" s="15">
        <v>50000</v>
      </c>
      <c r="D49" s="15">
        <v>0</v>
      </c>
      <c r="E49" s="15">
        <f t="shared" si="0"/>
        <v>50000</v>
      </c>
      <c r="F49" s="15">
        <v>30998</v>
      </c>
      <c r="G49" s="15">
        <v>30998</v>
      </c>
      <c r="H49" s="15">
        <f t="shared" si="1"/>
        <v>19002</v>
      </c>
    </row>
    <row r="50" spans="1:8" x14ac:dyDescent="0.2">
      <c r="A50" s="48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8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8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7" t="s">
        <v>66</v>
      </c>
      <c r="B53" s="7"/>
      <c r="C53" s="15">
        <f>SUM(C54:C56)</f>
        <v>0</v>
      </c>
      <c r="D53" s="15">
        <f>SUM(D54:D56)</f>
        <v>3915588.2</v>
      </c>
      <c r="E53" s="15">
        <f t="shared" si="0"/>
        <v>3915588.2</v>
      </c>
      <c r="F53" s="15">
        <f>SUM(F54:F56)</f>
        <v>170711.34</v>
      </c>
      <c r="G53" s="15">
        <f>SUM(G54:G56)</f>
        <v>170711.34</v>
      </c>
      <c r="H53" s="15">
        <f t="shared" si="1"/>
        <v>3744876.8600000003</v>
      </c>
    </row>
    <row r="54" spans="1:8" x14ac:dyDescent="0.2">
      <c r="A54" s="48">
        <v>6100</v>
      </c>
      <c r="B54" s="11" t="s">
        <v>108</v>
      </c>
      <c r="C54" s="15">
        <v>0</v>
      </c>
      <c r="D54" s="15">
        <v>3915588.2</v>
      </c>
      <c r="E54" s="15">
        <f t="shared" si="0"/>
        <v>3915588.2</v>
      </c>
      <c r="F54" s="15">
        <v>170711.34</v>
      </c>
      <c r="G54" s="15">
        <v>170711.34</v>
      </c>
      <c r="H54" s="15">
        <f t="shared" si="1"/>
        <v>3744876.8600000003</v>
      </c>
    </row>
    <row r="55" spans="1:8" x14ac:dyDescent="0.2">
      <c r="A55" s="48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8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7" t="s">
        <v>67</v>
      </c>
      <c r="B57" s="7"/>
      <c r="C57" s="15">
        <f>SUM(C58:C64)</f>
        <v>530000</v>
      </c>
      <c r="D57" s="15">
        <f>SUM(D58:D64)</f>
        <v>159045.44</v>
      </c>
      <c r="E57" s="15">
        <f t="shared" si="0"/>
        <v>689045.44</v>
      </c>
      <c r="F57" s="15">
        <f>SUM(F58:F64)</f>
        <v>0</v>
      </c>
      <c r="G57" s="15">
        <f>SUM(G58:G64)</f>
        <v>0</v>
      </c>
      <c r="H57" s="15">
        <f t="shared" si="1"/>
        <v>689045.44</v>
      </c>
    </row>
    <row r="58" spans="1:8" x14ac:dyDescent="0.2">
      <c r="A58" s="48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8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8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8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8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8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8">
        <v>7900</v>
      </c>
      <c r="B64" s="11" t="s">
        <v>117</v>
      </c>
      <c r="C64" s="15">
        <v>530000</v>
      </c>
      <c r="D64" s="15">
        <v>159045.44</v>
      </c>
      <c r="E64" s="15">
        <f t="shared" si="0"/>
        <v>689045.44</v>
      </c>
      <c r="F64" s="15">
        <v>0</v>
      </c>
      <c r="G64" s="15">
        <v>0</v>
      </c>
      <c r="H64" s="15">
        <f t="shared" si="1"/>
        <v>689045.44</v>
      </c>
    </row>
    <row r="65" spans="1:8" x14ac:dyDescent="0.2">
      <c r="A65" s="47" t="s">
        <v>68</v>
      </c>
      <c r="B65" s="7"/>
      <c r="C65" s="15">
        <f>SUM(C66:C68)</f>
        <v>26980000</v>
      </c>
      <c r="D65" s="15">
        <f>SUM(D66:D68)</f>
        <v>437086.01</v>
      </c>
      <c r="E65" s="15">
        <f t="shared" si="0"/>
        <v>27417086.010000002</v>
      </c>
      <c r="F65" s="15">
        <f>SUM(F66:F68)</f>
        <v>444299.69</v>
      </c>
      <c r="G65" s="15">
        <f>SUM(G66:G68)</f>
        <v>444299.69</v>
      </c>
      <c r="H65" s="15">
        <f t="shared" si="1"/>
        <v>26972786.32</v>
      </c>
    </row>
    <row r="66" spans="1:8" x14ac:dyDescent="0.2">
      <c r="A66" s="48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8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8">
        <v>8500</v>
      </c>
      <c r="B68" s="11" t="s">
        <v>40</v>
      </c>
      <c r="C68" s="15">
        <v>26980000</v>
      </c>
      <c r="D68" s="15">
        <v>437086.01</v>
      </c>
      <c r="E68" s="15">
        <f t="shared" si="0"/>
        <v>27417086.010000002</v>
      </c>
      <c r="F68" s="15">
        <v>444299.69</v>
      </c>
      <c r="G68" s="15">
        <v>444299.69</v>
      </c>
      <c r="H68" s="15">
        <f t="shared" si="1"/>
        <v>26972786.32</v>
      </c>
    </row>
    <row r="69" spans="1:8" x14ac:dyDescent="0.2">
      <c r="A69" s="47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8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8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8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8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8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8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8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110991691.89999999</v>
      </c>
      <c r="D77" s="17">
        <f t="shared" si="4"/>
        <v>10624569.82</v>
      </c>
      <c r="E77" s="17">
        <f t="shared" si="4"/>
        <v>121616261.72000001</v>
      </c>
      <c r="F77" s="17">
        <f t="shared" si="4"/>
        <v>19349407.890000001</v>
      </c>
      <c r="G77" s="17">
        <f t="shared" si="4"/>
        <v>19119841.790000003</v>
      </c>
      <c r="H77" s="17">
        <f t="shared" si="4"/>
        <v>102266853.83000001</v>
      </c>
    </row>
    <row r="78" spans="1:8" x14ac:dyDescent="0.2">
      <c r="A78" s="57" t="s">
        <v>168</v>
      </c>
      <c r="B78" s="57"/>
      <c r="C78" s="57"/>
      <c r="D78" s="57"/>
      <c r="E78" s="57"/>
      <c r="F78" s="57"/>
      <c r="G78" s="57"/>
    </row>
    <row r="79" spans="1:8" x14ac:dyDescent="0.2">
      <c r="B79" s="51"/>
      <c r="C79" s="51"/>
      <c r="D79" s="52"/>
      <c r="E79" s="52"/>
      <c r="F79" s="52"/>
      <c r="G79" s="52"/>
    </row>
    <row r="80" spans="1:8" x14ac:dyDescent="0.2">
      <c r="B80" s="51"/>
      <c r="C80" s="51"/>
      <c r="D80" s="52"/>
      <c r="E80" s="52"/>
      <c r="F80" s="52"/>
      <c r="G80" s="52"/>
    </row>
    <row r="81" spans="1:8" x14ac:dyDescent="0.2">
      <c r="B81" s="51"/>
      <c r="C81" s="51"/>
      <c r="D81" s="52"/>
      <c r="E81" s="52"/>
      <c r="F81" s="52"/>
      <c r="G81" s="52"/>
    </row>
    <row r="82" spans="1:8" x14ac:dyDescent="0.2">
      <c r="B82" s="51"/>
      <c r="C82" s="51"/>
      <c r="D82" s="52"/>
      <c r="E82" s="52"/>
      <c r="F82" s="52"/>
      <c r="G82" s="52"/>
    </row>
    <row r="83" spans="1:8" x14ac:dyDescent="0.2">
      <c r="A83" s="53" t="s">
        <v>169</v>
      </c>
      <c r="B83" s="53"/>
      <c r="C83" s="53"/>
      <c r="D83" s="53"/>
      <c r="E83" s="54" t="s">
        <v>170</v>
      </c>
      <c r="F83" s="54"/>
      <c r="G83" s="54"/>
      <c r="H83" s="54"/>
    </row>
    <row r="84" spans="1:8" x14ac:dyDescent="0.2">
      <c r="A84" s="55" t="s">
        <v>171</v>
      </c>
      <c r="B84" s="55"/>
      <c r="C84" s="55"/>
      <c r="D84" s="55"/>
      <c r="E84" s="56" t="s">
        <v>172</v>
      </c>
      <c r="F84" s="56"/>
      <c r="G84" s="56"/>
      <c r="H84" s="56"/>
    </row>
  </sheetData>
  <sheetProtection formatCells="0" formatColumns="0" formatRows="0" autoFilter="0"/>
  <mergeCells count="9">
    <mergeCell ref="A1:H1"/>
    <mergeCell ref="C2:G2"/>
    <mergeCell ref="H2:H3"/>
    <mergeCell ref="A2:B4"/>
    <mergeCell ref="A83:D83"/>
    <mergeCell ref="E83:H83"/>
    <mergeCell ref="A84:D84"/>
    <mergeCell ref="E84:H84"/>
    <mergeCell ref="A78:G78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Normal="100" workbookViewId="0">
      <selection activeCell="F5" sqref="F5"/>
    </sheetView>
  </sheetViews>
  <sheetFormatPr baseColWidth="10" defaultRowHeight="11.25" x14ac:dyDescent="0.2"/>
  <cols>
    <col min="1" max="1" width="2.83203125" style="1" customWidth="1"/>
    <col min="2" max="2" width="43.5" style="1" bestFit="1" customWidth="1"/>
    <col min="3" max="3" width="13.6640625" style="1" bestFit="1" customWidth="1"/>
    <col min="4" max="4" width="14.33203125" style="1" bestFit="1" customWidth="1"/>
    <col min="5" max="5" width="13.6640625" style="1" bestFit="1" customWidth="1"/>
    <col min="6" max="7" width="12.6640625" style="1" bestFit="1" customWidth="1"/>
    <col min="8" max="8" width="13.6640625" style="1" bestFit="1" customWidth="1"/>
    <col min="9" max="16384" width="12" style="1"/>
  </cols>
  <sheetData>
    <row r="1" spans="1:8" ht="50.1" customHeight="1" x14ac:dyDescent="0.2">
      <c r="A1" s="58" t="s">
        <v>129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49">
        <v>83135191.900000006</v>
      </c>
      <c r="D6" s="49">
        <v>6102950.1699999999</v>
      </c>
      <c r="E6" s="49">
        <f>C6+D6</f>
        <v>89238142.070000008</v>
      </c>
      <c r="F6" s="49">
        <v>18649240.850000001</v>
      </c>
      <c r="G6" s="49">
        <v>18419674.75</v>
      </c>
      <c r="H6" s="49">
        <f>E6-F6</f>
        <v>70588901.219999999</v>
      </c>
    </row>
    <row r="7" spans="1:8" x14ac:dyDescent="0.2">
      <c r="A7" s="5"/>
      <c r="B7" s="18"/>
      <c r="C7" s="49"/>
      <c r="D7" s="49"/>
      <c r="E7" s="49"/>
      <c r="F7" s="49"/>
      <c r="G7" s="49"/>
      <c r="H7" s="49"/>
    </row>
    <row r="8" spans="1:8" x14ac:dyDescent="0.2">
      <c r="A8" s="5"/>
      <c r="B8" s="18" t="s">
        <v>1</v>
      </c>
      <c r="C8" s="49">
        <v>27776499.960000001</v>
      </c>
      <c r="D8" s="49">
        <v>4521619.6500000004</v>
      </c>
      <c r="E8" s="49">
        <f>C8+D8</f>
        <v>32298119.609999999</v>
      </c>
      <c r="F8" s="49">
        <v>684807.04</v>
      </c>
      <c r="G8" s="49">
        <v>684807.04</v>
      </c>
      <c r="H8" s="49">
        <f>E8-F8</f>
        <v>31613312.57</v>
      </c>
    </row>
    <row r="9" spans="1:8" x14ac:dyDescent="0.2">
      <c r="A9" s="5"/>
      <c r="B9" s="18"/>
      <c r="C9" s="49"/>
      <c r="D9" s="49"/>
      <c r="E9" s="49"/>
      <c r="F9" s="49"/>
      <c r="G9" s="49"/>
      <c r="H9" s="49"/>
    </row>
    <row r="10" spans="1:8" x14ac:dyDescent="0.2">
      <c r="A10" s="5"/>
      <c r="B10" s="18" t="s">
        <v>2</v>
      </c>
      <c r="C10" s="49">
        <v>0</v>
      </c>
      <c r="D10" s="49">
        <v>0</v>
      </c>
      <c r="E10" s="49">
        <f>C10+D10</f>
        <v>0</v>
      </c>
      <c r="F10" s="49">
        <v>0</v>
      </c>
      <c r="G10" s="49">
        <v>0</v>
      </c>
      <c r="H10" s="49">
        <f>E10-F10</f>
        <v>0</v>
      </c>
    </row>
    <row r="11" spans="1:8" x14ac:dyDescent="0.2">
      <c r="A11" s="5"/>
      <c r="B11" s="18"/>
      <c r="C11" s="49"/>
      <c r="D11" s="49"/>
      <c r="E11" s="49"/>
      <c r="F11" s="49"/>
      <c r="G11" s="49"/>
      <c r="H11" s="49"/>
    </row>
    <row r="12" spans="1:8" x14ac:dyDescent="0.2">
      <c r="A12" s="5"/>
      <c r="B12" s="18" t="s">
        <v>41</v>
      </c>
      <c r="C12" s="49">
        <v>80000.039999999994</v>
      </c>
      <c r="D12" s="49">
        <v>0</v>
      </c>
      <c r="E12" s="49">
        <f>C12+D12</f>
        <v>80000.039999999994</v>
      </c>
      <c r="F12" s="49">
        <v>15360</v>
      </c>
      <c r="G12" s="49">
        <v>15360</v>
      </c>
      <c r="H12" s="49">
        <f>E12-F12</f>
        <v>64640.039999999994</v>
      </c>
    </row>
    <row r="13" spans="1:8" x14ac:dyDescent="0.2">
      <c r="A13" s="5"/>
      <c r="B13" s="18"/>
      <c r="C13" s="49"/>
      <c r="D13" s="49"/>
      <c r="E13" s="49"/>
      <c r="F13" s="49"/>
      <c r="G13" s="49"/>
      <c r="H13" s="49"/>
    </row>
    <row r="14" spans="1:8" x14ac:dyDescent="0.2">
      <c r="A14" s="5"/>
      <c r="B14" s="18" t="s">
        <v>38</v>
      </c>
      <c r="C14" s="49">
        <v>0</v>
      </c>
      <c r="D14" s="49">
        <v>0</v>
      </c>
      <c r="E14" s="49">
        <f>C14+D14</f>
        <v>0</v>
      </c>
      <c r="F14" s="49">
        <v>0</v>
      </c>
      <c r="G14" s="49">
        <v>0</v>
      </c>
      <c r="H14" s="49">
        <f>E14-F14</f>
        <v>0</v>
      </c>
    </row>
    <row r="15" spans="1:8" x14ac:dyDescent="0.2">
      <c r="A15" s="6"/>
      <c r="B15" s="19"/>
      <c r="C15" s="50"/>
      <c r="D15" s="50"/>
      <c r="E15" s="50"/>
      <c r="F15" s="50"/>
      <c r="G15" s="50"/>
      <c r="H15" s="50"/>
    </row>
    <row r="16" spans="1:8" x14ac:dyDescent="0.2">
      <c r="A16" s="20"/>
      <c r="B16" s="13" t="s">
        <v>53</v>
      </c>
      <c r="C16" s="17">
        <f>SUM(C6+C8+C10+C12+C14)</f>
        <v>110991691.90000002</v>
      </c>
      <c r="D16" s="17">
        <f>SUM(D6+D8+D10+D12+D14)</f>
        <v>10624569.82</v>
      </c>
      <c r="E16" s="17">
        <f>SUM(E6+E8+E10+E12+E14)</f>
        <v>121616261.72000001</v>
      </c>
      <c r="F16" s="17">
        <f t="shared" ref="F16:H16" si="0">SUM(F6+F8+F10+F12+F14)</f>
        <v>19349407.890000001</v>
      </c>
      <c r="G16" s="17">
        <f t="shared" si="0"/>
        <v>19119841.789999999</v>
      </c>
      <c r="H16" s="17">
        <f t="shared" si="0"/>
        <v>102266853.83</v>
      </c>
    </row>
    <row r="17" spans="1:8" x14ac:dyDescent="0.2">
      <c r="B17" s="57" t="s">
        <v>168</v>
      </c>
      <c r="C17" s="57"/>
      <c r="D17" s="57"/>
      <c r="E17" s="57"/>
      <c r="F17" s="57"/>
      <c r="G17" s="57"/>
    </row>
    <row r="18" spans="1:8" x14ac:dyDescent="0.2">
      <c r="B18" s="51"/>
      <c r="C18" s="51"/>
      <c r="D18" s="52"/>
      <c r="E18" s="52"/>
      <c r="F18" s="52"/>
      <c r="G18" s="52"/>
    </row>
    <row r="19" spans="1:8" x14ac:dyDescent="0.2">
      <c r="B19" s="51"/>
      <c r="C19" s="51"/>
      <c r="D19" s="52"/>
      <c r="E19" s="52"/>
      <c r="F19" s="52"/>
      <c r="G19" s="52"/>
    </row>
    <row r="20" spans="1:8" x14ac:dyDescent="0.2">
      <c r="B20" s="51"/>
      <c r="C20" s="51"/>
      <c r="D20" s="52"/>
      <c r="E20" s="52"/>
      <c r="F20" s="52"/>
      <c r="G20" s="52"/>
    </row>
    <row r="21" spans="1:8" x14ac:dyDescent="0.2">
      <c r="B21" s="51"/>
      <c r="C21" s="51"/>
      <c r="D21" s="52"/>
      <c r="E21" s="52"/>
      <c r="F21" s="52"/>
      <c r="G21" s="52"/>
    </row>
    <row r="22" spans="1:8" x14ac:dyDescent="0.2">
      <c r="B22" s="51"/>
      <c r="C22" s="51"/>
      <c r="D22" s="52"/>
      <c r="E22" s="52"/>
      <c r="F22" s="52"/>
      <c r="G22" s="52"/>
    </row>
    <row r="23" spans="1:8" x14ac:dyDescent="0.2">
      <c r="B23" s="51"/>
      <c r="C23" s="51"/>
      <c r="D23" s="52"/>
      <c r="E23" s="52"/>
      <c r="F23" s="52"/>
      <c r="G23" s="52"/>
    </row>
    <row r="24" spans="1:8" x14ac:dyDescent="0.2">
      <c r="A24" s="53" t="s">
        <v>169</v>
      </c>
      <c r="B24" s="53"/>
      <c r="C24" s="53"/>
      <c r="D24" s="53"/>
      <c r="E24" s="54" t="s">
        <v>170</v>
      </c>
      <c r="F24" s="54"/>
      <c r="G24" s="54"/>
      <c r="H24" s="54"/>
    </row>
    <row r="25" spans="1:8" x14ac:dyDescent="0.2">
      <c r="A25" s="55" t="s">
        <v>171</v>
      </c>
      <c r="B25" s="55"/>
      <c r="C25" s="55"/>
      <c r="D25" s="55"/>
      <c r="E25" s="56" t="s">
        <v>172</v>
      </c>
      <c r="F25" s="56"/>
      <c r="G25" s="56"/>
      <c r="H25" s="56"/>
    </row>
  </sheetData>
  <sheetProtection formatCells="0" formatColumns="0" formatRows="0" autoFilter="0"/>
  <mergeCells count="9">
    <mergeCell ref="A24:D24"/>
    <mergeCell ref="E24:H24"/>
    <mergeCell ref="A25:D25"/>
    <mergeCell ref="E25:H25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workbookViewId="0">
      <selection activeCell="B11" sqref="B11"/>
    </sheetView>
  </sheetViews>
  <sheetFormatPr baseColWidth="10" defaultRowHeight="11.25" x14ac:dyDescent="0.2"/>
  <cols>
    <col min="1" max="1" width="2.83203125" style="1" customWidth="1"/>
    <col min="2" max="2" width="56" style="1" customWidth="1"/>
    <col min="3" max="3" width="13.6640625" style="1" bestFit="1" customWidth="1"/>
    <col min="4" max="4" width="14.33203125" style="1" bestFit="1" customWidth="1"/>
    <col min="5" max="5" width="13.6640625" style="1" bestFit="1" customWidth="1"/>
    <col min="6" max="7" width="12.6640625" style="1" bestFit="1" customWidth="1"/>
    <col min="8" max="8" width="13.6640625" style="1" bestFit="1" customWidth="1"/>
    <col min="9" max="16384" width="12" style="1"/>
  </cols>
  <sheetData>
    <row r="1" spans="1:8" ht="45" customHeight="1" x14ac:dyDescent="0.2">
      <c r="A1" s="58" t="s">
        <v>164</v>
      </c>
      <c r="B1" s="59"/>
      <c r="C1" s="59"/>
      <c r="D1" s="59"/>
      <c r="E1" s="59"/>
      <c r="F1" s="59"/>
      <c r="G1" s="59"/>
      <c r="H1" s="60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3" t="s">
        <v>54</v>
      </c>
      <c r="B3" s="64"/>
      <c r="C3" s="58" t="s">
        <v>60</v>
      </c>
      <c r="D3" s="59"/>
      <c r="E3" s="59"/>
      <c r="F3" s="59"/>
      <c r="G3" s="60"/>
      <c r="H3" s="61" t="s">
        <v>59</v>
      </c>
    </row>
    <row r="4" spans="1:8" ht="24.95" customHeight="1" x14ac:dyDescent="0.2">
      <c r="A4" s="65"/>
      <c r="B4" s="66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2"/>
    </row>
    <row r="5" spans="1:8" x14ac:dyDescent="0.2">
      <c r="A5" s="67"/>
      <c r="B5" s="68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10933676.09</v>
      </c>
      <c r="D7" s="15">
        <v>-249592.41</v>
      </c>
      <c r="E7" s="15">
        <f>C7+D7</f>
        <v>10684083.68</v>
      </c>
      <c r="F7" s="15">
        <v>2200114.87</v>
      </c>
      <c r="G7" s="15">
        <v>2200114.87</v>
      </c>
      <c r="H7" s="15">
        <f>E7-F7</f>
        <v>8483968.8099999987</v>
      </c>
    </row>
    <row r="8" spans="1:8" x14ac:dyDescent="0.2">
      <c r="A8" s="4" t="s">
        <v>131</v>
      </c>
      <c r="B8" s="22"/>
      <c r="C8" s="15">
        <v>1099856.6200000001</v>
      </c>
      <c r="D8" s="15">
        <v>30121.42</v>
      </c>
      <c r="E8" s="15">
        <f t="shared" ref="E8:E13" si="0">C8+D8</f>
        <v>1129978.04</v>
      </c>
      <c r="F8" s="15">
        <v>216331.45</v>
      </c>
      <c r="G8" s="15">
        <v>216331.45</v>
      </c>
      <c r="H8" s="15">
        <f t="shared" ref="H8:H13" si="1">E8-F8</f>
        <v>913646.59000000008</v>
      </c>
    </row>
    <row r="9" spans="1:8" x14ac:dyDescent="0.2">
      <c r="A9" s="4" t="s">
        <v>132</v>
      </c>
      <c r="B9" s="22"/>
      <c r="C9" s="15">
        <v>3525154.69</v>
      </c>
      <c r="D9" s="15">
        <v>0</v>
      </c>
      <c r="E9" s="15">
        <f t="shared" si="0"/>
        <v>3525154.69</v>
      </c>
      <c r="F9" s="15">
        <v>712519.43</v>
      </c>
      <c r="G9" s="15">
        <v>712519.43</v>
      </c>
      <c r="H9" s="15">
        <f t="shared" si="1"/>
        <v>2812635.26</v>
      </c>
    </row>
    <row r="10" spans="1:8" x14ac:dyDescent="0.2">
      <c r="A10" s="4" t="s">
        <v>133</v>
      </c>
      <c r="B10" s="22"/>
      <c r="C10" s="15">
        <v>848735.44</v>
      </c>
      <c r="D10" s="15">
        <v>8000</v>
      </c>
      <c r="E10" s="15">
        <f t="shared" si="0"/>
        <v>856735.44</v>
      </c>
      <c r="F10" s="15">
        <v>194294.61</v>
      </c>
      <c r="G10" s="15">
        <v>194294.61</v>
      </c>
      <c r="H10" s="15">
        <f t="shared" si="1"/>
        <v>662440.82999999996</v>
      </c>
    </row>
    <row r="11" spans="1:8" x14ac:dyDescent="0.2">
      <c r="A11" s="4" t="s">
        <v>134</v>
      </c>
      <c r="B11" s="22"/>
      <c r="C11" s="15">
        <v>2403094.12</v>
      </c>
      <c r="D11" s="15">
        <v>191596.88</v>
      </c>
      <c r="E11" s="15">
        <f t="shared" si="0"/>
        <v>2594691</v>
      </c>
      <c r="F11" s="15">
        <v>383527.42</v>
      </c>
      <c r="G11" s="15">
        <v>383527.42</v>
      </c>
      <c r="H11" s="15">
        <f t="shared" si="1"/>
        <v>2211163.58</v>
      </c>
    </row>
    <row r="12" spans="1:8" x14ac:dyDescent="0.2">
      <c r="A12" s="4" t="s">
        <v>135</v>
      </c>
      <c r="B12" s="22"/>
      <c r="C12" s="15">
        <v>618737.68000000005</v>
      </c>
      <c r="D12" s="15">
        <v>25000</v>
      </c>
      <c r="E12" s="15">
        <f t="shared" si="0"/>
        <v>643737.68000000005</v>
      </c>
      <c r="F12" s="15">
        <v>130307.3</v>
      </c>
      <c r="G12" s="15">
        <v>130307.3</v>
      </c>
      <c r="H12" s="15">
        <f t="shared" si="1"/>
        <v>513430.38000000006</v>
      </c>
    </row>
    <row r="13" spans="1:8" x14ac:dyDescent="0.2">
      <c r="A13" s="4" t="s">
        <v>136</v>
      </c>
      <c r="B13" s="22"/>
      <c r="C13" s="15">
        <v>14777737.640000001</v>
      </c>
      <c r="D13" s="15">
        <v>699896.38</v>
      </c>
      <c r="E13" s="15">
        <f t="shared" si="0"/>
        <v>15477634.020000001</v>
      </c>
      <c r="F13" s="15">
        <v>3054278.92</v>
      </c>
      <c r="G13" s="15">
        <v>3054278.92</v>
      </c>
      <c r="H13" s="15">
        <f t="shared" si="1"/>
        <v>12423355.100000001</v>
      </c>
    </row>
    <row r="14" spans="1:8" x14ac:dyDescent="0.2">
      <c r="A14" s="4" t="s">
        <v>137</v>
      </c>
      <c r="B14" s="22"/>
      <c r="C14" s="15">
        <v>833941.92</v>
      </c>
      <c r="D14" s="15">
        <v>84659.26</v>
      </c>
      <c r="E14" s="15">
        <f t="shared" ref="E14" si="2">C14+D14</f>
        <v>918601.18</v>
      </c>
      <c r="F14" s="15">
        <v>173897.02</v>
      </c>
      <c r="G14" s="15">
        <v>173897.02</v>
      </c>
      <c r="H14" s="15">
        <f t="shared" ref="H14" si="3">E14-F14</f>
        <v>744704.16</v>
      </c>
    </row>
    <row r="15" spans="1:8" x14ac:dyDescent="0.2">
      <c r="A15" s="4" t="s">
        <v>138</v>
      </c>
      <c r="B15" s="22"/>
      <c r="C15" s="15">
        <v>10115032.15</v>
      </c>
      <c r="D15" s="15">
        <v>2542222.41</v>
      </c>
      <c r="E15" s="15">
        <f t="shared" ref="E15" si="4">C15+D15</f>
        <v>12657254.560000001</v>
      </c>
      <c r="F15" s="15">
        <v>2171918.2799999998</v>
      </c>
      <c r="G15" s="15">
        <v>2084178.21</v>
      </c>
      <c r="H15" s="15">
        <f t="shared" ref="H15" si="5">E15-F15</f>
        <v>10485336.280000001</v>
      </c>
    </row>
    <row r="16" spans="1:8" x14ac:dyDescent="0.2">
      <c r="A16" s="4" t="s">
        <v>139</v>
      </c>
      <c r="B16" s="22"/>
      <c r="C16" s="15">
        <v>650573.94999999995</v>
      </c>
      <c r="D16" s="15">
        <v>35702.480000000003</v>
      </c>
      <c r="E16" s="15">
        <f t="shared" ref="E16" si="6">C16+D16</f>
        <v>686276.42999999993</v>
      </c>
      <c r="F16" s="15">
        <v>190779.51</v>
      </c>
      <c r="G16" s="15">
        <v>171999.77</v>
      </c>
      <c r="H16" s="15">
        <f t="shared" ref="H16" si="7">E16-F16</f>
        <v>495496.91999999993</v>
      </c>
    </row>
    <row r="17" spans="1:8" x14ac:dyDescent="0.2">
      <c r="A17" s="4" t="s">
        <v>140</v>
      </c>
      <c r="B17" s="22"/>
      <c r="C17" s="15">
        <v>314676.94</v>
      </c>
      <c r="D17" s="15">
        <v>0</v>
      </c>
      <c r="E17" s="15">
        <f t="shared" ref="E17" si="8">C17+D17</f>
        <v>314676.94</v>
      </c>
      <c r="F17" s="15">
        <v>70979.759999999995</v>
      </c>
      <c r="G17" s="15">
        <v>70979.759999999995</v>
      </c>
      <c r="H17" s="15">
        <f t="shared" ref="H17" si="9">E17-F17</f>
        <v>243697.18</v>
      </c>
    </row>
    <row r="18" spans="1:8" x14ac:dyDescent="0.2">
      <c r="A18" s="4" t="s">
        <v>141</v>
      </c>
      <c r="B18" s="22"/>
      <c r="C18" s="15">
        <v>24026113.359999999</v>
      </c>
      <c r="D18" s="15">
        <v>4338301.6900000004</v>
      </c>
      <c r="E18" s="15">
        <f t="shared" ref="E18" si="10">C18+D18</f>
        <v>28364415.050000001</v>
      </c>
      <c r="F18" s="15">
        <v>532224.31000000006</v>
      </c>
      <c r="G18" s="15">
        <v>532224.31000000006</v>
      </c>
      <c r="H18" s="15">
        <f t="shared" ref="H18" si="11">E18-F18</f>
        <v>27832190.740000002</v>
      </c>
    </row>
    <row r="19" spans="1:8" x14ac:dyDescent="0.2">
      <c r="A19" s="4" t="s">
        <v>142</v>
      </c>
      <c r="B19" s="22"/>
      <c r="C19" s="15">
        <v>7209877.9900000002</v>
      </c>
      <c r="D19" s="15">
        <v>549017.37</v>
      </c>
      <c r="E19" s="15">
        <f t="shared" ref="E19" si="12">C19+D19</f>
        <v>7758895.3600000003</v>
      </c>
      <c r="F19" s="15">
        <v>3295167.31</v>
      </c>
      <c r="G19" s="15">
        <v>3295167.31</v>
      </c>
      <c r="H19" s="15">
        <f t="shared" ref="H19" si="13">E19-F19</f>
        <v>4463728.0500000007</v>
      </c>
    </row>
    <row r="20" spans="1:8" x14ac:dyDescent="0.2">
      <c r="A20" s="4" t="s">
        <v>143</v>
      </c>
      <c r="B20" s="22"/>
      <c r="C20" s="15">
        <v>8043252.8799999999</v>
      </c>
      <c r="D20" s="15">
        <v>138519.54999999999</v>
      </c>
      <c r="E20" s="15">
        <f t="shared" ref="E20" si="14">C20+D20</f>
        <v>8181772.4299999997</v>
      </c>
      <c r="F20" s="15">
        <v>1623281.02</v>
      </c>
      <c r="G20" s="15">
        <v>1501182.73</v>
      </c>
      <c r="H20" s="15">
        <f t="shared" ref="H20" si="15">E20-F20</f>
        <v>6558491.4100000001</v>
      </c>
    </row>
    <row r="21" spans="1:8" x14ac:dyDescent="0.2">
      <c r="A21" s="4" t="s">
        <v>144</v>
      </c>
      <c r="B21" s="22"/>
      <c r="C21" s="15">
        <v>1128452.8400000001</v>
      </c>
      <c r="D21" s="15">
        <v>14732.39</v>
      </c>
      <c r="E21" s="15">
        <f t="shared" ref="E21" si="16">C21+D21</f>
        <v>1143185.23</v>
      </c>
      <c r="F21" s="15">
        <v>201706.84</v>
      </c>
      <c r="G21" s="15">
        <v>201706.84</v>
      </c>
      <c r="H21" s="15">
        <f t="shared" ref="H21" si="17">E21-F21</f>
        <v>941478.39</v>
      </c>
    </row>
    <row r="22" spans="1:8" x14ac:dyDescent="0.2">
      <c r="A22" s="4" t="s">
        <v>145</v>
      </c>
      <c r="B22" s="22"/>
      <c r="C22" s="15">
        <v>1316653.3999999999</v>
      </c>
      <c r="D22" s="15">
        <v>-58466.12</v>
      </c>
      <c r="E22" s="15">
        <f t="shared" ref="E22" si="18">C22+D22</f>
        <v>1258187.2799999998</v>
      </c>
      <c r="F22" s="15">
        <v>270064.59999999998</v>
      </c>
      <c r="G22" s="15">
        <v>270064.59999999998</v>
      </c>
      <c r="H22" s="15">
        <f t="shared" ref="H22" si="19">E22-F22</f>
        <v>988122.67999999982</v>
      </c>
    </row>
    <row r="23" spans="1:8" x14ac:dyDescent="0.2">
      <c r="A23" s="4" t="s">
        <v>146</v>
      </c>
      <c r="B23" s="22"/>
      <c r="C23" s="15">
        <v>209626.79</v>
      </c>
      <c r="D23" s="15">
        <v>-12600</v>
      </c>
      <c r="E23" s="15">
        <f t="shared" ref="E23" si="20">C23+D23</f>
        <v>197026.79</v>
      </c>
      <c r="F23" s="15">
        <v>34146.080000000002</v>
      </c>
      <c r="G23" s="15">
        <v>34146.080000000002</v>
      </c>
      <c r="H23" s="15">
        <f t="shared" ref="H23" si="21">E23-F23</f>
        <v>162880.71000000002</v>
      </c>
    </row>
    <row r="24" spans="1:8" x14ac:dyDescent="0.2">
      <c r="A24" s="4" t="s">
        <v>147</v>
      </c>
      <c r="B24" s="22"/>
      <c r="C24" s="15">
        <v>710882.26</v>
      </c>
      <c r="D24" s="15">
        <v>-8000</v>
      </c>
      <c r="E24" s="15">
        <f t="shared" ref="E24" si="22">C24+D24</f>
        <v>702882.26</v>
      </c>
      <c r="F24" s="15">
        <v>138817.22</v>
      </c>
      <c r="G24" s="15">
        <v>138817.22</v>
      </c>
      <c r="H24" s="15">
        <f t="shared" ref="H24" si="23">E24-F24</f>
        <v>564065.04</v>
      </c>
    </row>
    <row r="25" spans="1:8" x14ac:dyDescent="0.2">
      <c r="A25" s="4" t="s">
        <v>148</v>
      </c>
      <c r="B25" s="22"/>
      <c r="C25" s="15">
        <v>391357.68</v>
      </c>
      <c r="D25" s="15">
        <v>-36180.01</v>
      </c>
      <c r="E25" s="15">
        <f t="shared" ref="E25" si="24">C25+D25</f>
        <v>355177.67</v>
      </c>
      <c r="F25" s="15">
        <v>75414.92</v>
      </c>
      <c r="G25" s="15">
        <v>75414.92</v>
      </c>
      <c r="H25" s="15">
        <f t="shared" ref="H25" si="25">E25-F25</f>
        <v>279762.75</v>
      </c>
    </row>
    <row r="26" spans="1:8" x14ac:dyDescent="0.2">
      <c r="A26" s="4" t="s">
        <v>149</v>
      </c>
      <c r="B26" s="22"/>
      <c r="C26" s="15">
        <v>3302883.68</v>
      </c>
      <c r="D26" s="15">
        <v>50000</v>
      </c>
      <c r="E26" s="15">
        <f t="shared" ref="E26" si="26">C26+D26</f>
        <v>3352883.68</v>
      </c>
      <c r="F26" s="15">
        <v>1554647.33</v>
      </c>
      <c r="G26" s="15">
        <v>1554647.33</v>
      </c>
      <c r="H26" s="15">
        <f t="shared" ref="H26" si="27">E26-F26</f>
        <v>1798236.35</v>
      </c>
    </row>
    <row r="27" spans="1:8" x14ac:dyDescent="0.2">
      <c r="A27" s="4" t="s">
        <v>150</v>
      </c>
      <c r="B27" s="22"/>
      <c r="C27" s="15">
        <v>2760422.14</v>
      </c>
      <c r="D27" s="15">
        <v>-53445.84</v>
      </c>
      <c r="E27" s="15">
        <f t="shared" ref="E27" si="28">C27+D27</f>
        <v>2706976.3000000003</v>
      </c>
      <c r="F27" s="15">
        <v>312067.81</v>
      </c>
      <c r="G27" s="15">
        <v>312067.81</v>
      </c>
      <c r="H27" s="15">
        <f t="shared" ref="H27" si="29">E27-F27</f>
        <v>2394908.4900000002</v>
      </c>
    </row>
    <row r="28" spans="1:8" x14ac:dyDescent="0.2">
      <c r="A28" s="4" t="s">
        <v>151</v>
      </c>
      <c r="B28" s="22"/>
      <c r="C28" s="15">
        <v>1579530.01</v>
      </c>
      <c r="D28" s="15">
        <v>-16345.69</v>
      </c>
      <c r="E28" s="15">
        <f t="shared" ref="E28" si="30">C28+D28</f>
        <v>1563184.32</v>
      </c>
      <c r="F28" s="15">
        <v>95357.81</v>
      </c>
      <c r="G28" s="15">
        <v>95357.81</v>
      </c>
      <c r="H28" s="15">
        <f t="shared" ref="H28" si="31">E28-F28</f>
        <v>1467826.51</v>
      </c>
    </row>
    <row r="29" spans="1:8" x14ac:dyDescent="0.2">
      <c r="A29" s="4" t="s">
        <v>152</v>
      </c>
      <c r="B29" s="22"/>
      <c r="C29" s="15">
        <v>3438091.32</v>
      </c>
      <c r="D29" s="15">
        <v>2318407.58</v>
      </c>
      <c r="E29" s="15">
        <f t="shared" ref="E29" si="32">C29+D29</f>
        <v>5756498.9000000004</v>
      </c>
      <c r="F29" s="15">
        <v>449768.94</v>
      </c>
      <c r="G29" s="15">
        <v>449768.94</v>
      </c>
      <c r="H29" s="15">
        <f t="shared" ref="H29" si="33">E29-F29</f>
        <v>5306729.96</v>
      </c>
    </row>
    <row r="30" spans="1:8" x14ac:dyDescent="0.2">
      <c r="A30" s="4" t="s">
        <v>153</v>
      </c>
      <c r="B30" s="22"/>
      <c r="C30" s="15">
        <v>3469986.96</v>
      </c>
      <c r="D30" s="15">
        <v>-90205.82</v>
      </c>
      <c r="E30" s="15">
        <f t="shared" ref="E30" si="34">C30+D30</f>
        <v>3379781.14</v>
      </c>
      <c r="F30" s="15">
        <v>240395.95</v>
      </c>
      <c r="G30" s="15">
        <v>240395.95</v>
      </c>
      <c r="H30" s="15">
        <f t="shared" ref="H30" si="35">E30-F30</f>
        <v>3139385.19</v>
      </c>
    </row>
    <row r="31" spans="1:8" x14ac:dyDescent="0.2">
      <c r="A31" s="4" t="s">
        <v>154</v>
      </c>
      <c r="B31" s="22"/>
      <c r="C31" s="15">
        <v>2590042.02</v>
      </c>
      <c r="D31" s="15">
        <v>0</v>
      </c>
      <c r="E31" s="15">
        <f t="shared" ref="E31" si="36">C31+D31</f>
        <v>2590042.02</v>
      </c>
      <c r="F31" s="15">
        <v>189292.03</v>
      </c>
      <c r="G31" s="15">
        <v>189292.03</v>
      </c>
      <c r="H31" s="15">
        <f t="shared" ref="H31" si="37">E31-F31</f>
        <v>2400749.9900000002</v>
      </c>
    </row>
    <row r="32" spans="1:8" x14ac:dyDescent="0.2">
      <c r="A32" s="4" t="s">
        <v>155</v>
      </c>
      <c r="B32" s="22"/>
      <c r="C32" s="15">
        <v>220261.84</v>
      </c>
      <c r="D32" s="15">
        <v>5000</v>
      </c>
      <c r="E32" s="15">
        <f t="shared" ref="E32" si="38">C32+D32</f>
        <v>225261.84</v>
      </c>
      <c r="F32" s="15">
        <v>45960.160000000003</v>
      </c>
      <c r="G32" s="15">
        <v>45960.160000000003</v>
      </c>
      <c r="H32" s="15">
        <f t="shared" ref="H32" si="39">E32-F32</f>
        <v>179301.68</v>
      </c>
    </row>
    <row r="33" spans="1:8" x14ac:dyDescent="0.2">
      <c r="A33" s="4" t="s">
        <v>156</v>
      </c>
      <c r="B33" s="22"/>
      <c r="C33" s="15">
        <v>283120.84999999998</v>
      </c>
      <c r="D33" s="15">
        <v>0</v>
      </c>
      <c r="E33" s="15">
        <f t="shared" ref="E33" si="40">C33+D33</f>
        <v>283120.84999999998</v>
      </c>
      <c r="F33" s="15">
        <v>63262.98</v>
      </c>
      <c r="G33" s="15">
        <v>63262.98</v>
      </c>
      <c r="H33" s="15">
        <f t="shared" ref="H33" si="41">E33-F33</f>
        <v>219857.86999999997</v>
      </c>
    </row>
    <row r="34" spans="1:8" x14ac:dyDescent="0.2">
      <c r="A34" s="4" t="s">
        <v>157</v>
      </c>
      <c r="B34" s="22"/>
      <c r="C34" s="15">
        <v>1163564.8400000001</v>
      </c>
      <c r="D34" s="15">
        <v>0</v>
      </c>
      <c r="E34" s="15">
        <f t="shared" ref="E34" si="42">C34+D34</f>
        <v>1163564.8400000001</v>
      </c>
      <c r="F34" s="15">
        <v>181603.77</v>
      </c>
      <c r="G34" s="15">
        <v>181603.77</v>
      </c>
      <c r="H34" s="15">
        <f t="shared" ref="H34" si="43">E34-F34</f>
        <v>981961.07000000007</v>
      </c>
    </row>
    <row r="35" spans="1:8" x14ac:dyDescent="0.2">
      <c r="A35" s="4" t="s">
        <v>158</v>
      </c>
      <c r="B35" s="22"/>
      <c r="C35" s="15">
        <v>806342.52</v>
      </c>
      <c r="D35" s="15">
        <v>115228.3</v>
      </c>
      <c r="E35" s="15">
        <f t="shared" ref="E35" si="44">C35+D35</f>
        <v>921570.82000000007</v>
      </c>
      <c r="F35" s="15">
        <v>150005.38</v>
      </c>
      <c r="G35" s="15">
        <v>149057.38</v>
      </c>
      <c r="H35" s="15">
        <f t="shared" ref="H35" si="45">E35-F35</f>
        <v>771565.44000000006</v>
      </c>
    </row>
    <row r="36" spans="1:8" x14ac:dyDescent="0.2">
      <c r="A36" s="4" t="s">
        <v>159</v>
      </c>
      <c r="B36" s="22"/>
      <c r="C36" s="15">
        <v>744741.57</v>
      </c>
      <c r="D36" s="15">
        <v>55319.63</v>
      </c>
      <c r="E36" s="15">
        <f t="shared" ref="E36" si="46">C36+D36</f>
        <v>800061.2</v>
      </c>
      <c r="F36" s="15">
        <v>120067.46</v>
      </c>
      <c r="G36" s="15">
        <v>120067.46</v>
      </c>
      <c r="H36" s="15">
        <f t="shared" ref="H36" si="47">E36-F36</f>
        <v>679993.74</v>
      </c>
    </row>
    <row r="37" spans="1:8" x14ac:dyDescent="0.2">
      <c r="A37" s="4" t="s">
        <v>160</v>
      </c>
      <c r="B37" s="22"/>
      <c r="C37" s="15">
        <v>1001042.12</v>
      </c>
      <c r="D37" s="15">
        <v>-55319.63</v>
      </c>
      <c r="E37" s="15">
        <f t="shared" ref="E37" si="48">C37+D37</f>
        <v>945722.49</v>
      </c>
      <c r="F37" s="15">
        <v>186903.15</v>
      </c>
      <c r="G37" s="15">
        <v>186903.15</v>
      </c>
      <c r="H37" s="15">
        <f t="shared" ref="H37" si="49">E37-F37</f>
        <v>758819.34</v>
      </c>
    </row>
    <row r="38" spans="1:8" x14ac:dyDescent="0.2">
      <c r="A38" s="4" t="s">
        <v>161</v>
      </c>
      <c r="B38" s="22"/>
      <c r="C38" s="15">
        <v>260543.82</v>
      </c>
      <c r="D38" s="15">
        <v>3000</v>
      </c>
      <c r="E38" s="15">
        <f t="shared" ref="E38" si="50">C38+D38</f>
        <v>263543.82</v>
      </c>
      <c r="F38" s="15">
        <v>49999.43</v>
      </c>
      <c r="G38" s="15">
        <v>49999.43</v>
      </c>
      <c r="H38" s="15">
        <f t="shared" ref="H38" si="51">E38-F38</f>
        <v>213544.39</v>
      </c>
    </row>
    <row r="39" spans="1:8" x14ac:dyDescent="0.2">
      <c r="A39" s="4" t="s">
        <v>162</v>
      </c>
      <c r="B39" s="22"/>
      <c r="C39" s="15">
        <v>86045.94</v>
      </c>
      <c r="D39" s="15">
        <v>0</v>
      </c>
      <c r="E39" s="15">
        <f t="shared" ref="E39" si="52">C39+D39</f>
        <v>86045.94</v>
      </c>
      <c r="F39" s="15">
        <v>19408.86</v>
      </c>
      <c r="G39" s="15">
        <v>19408.86</v>
      </c>
      <c r="H39" s="15">
        <f t="shared" ref="H39" si="53">E39-F39</f>
        <v>66637.08</v>
      </c>
    </row>
    <row r="40" spans="1:8" x14ac:dyDescent="0.2">
      <c r="A40" s="4" t="s">
        <v>163</v>
      </c>
      <c r="B40" s="22"/>
      <c r="C40" s="15">
        <v>127637.83</v>
      </c>
      <c r="D40" s="15">
        <v>0</v>
      </c>
      <c r="E40" s="15">
        <f t="shared" ref="E40" si="54">C40+D40</f>
        <v>127637.83</v>
      </c>
      <c r="F40" s="15">
        <v>20895.96</v>
      </c>
      <c r="G40" s="15">
        <v>20895.96</v>
      </c>
      <c r="H40" s="15">
        <f t="shared" ref="H40" si="55">E40-F40</f>
        <v>106741.87</v>
      </c>
    </row>
    <row r="41" spans="1:8" x14ac:dyDescent="0.2">
      <c r="A41" s="4"/>
      <c r="B41" s="22"/>
      <c r="C41" s="15"/>
      <c r="D41" s="15"/>
      <c r="E41" s="15"/>
      <c r="F41" s="15"/>
      <c r="G41" s="15"/>
      <c r="H41" s="15"/>
    </row>
    <row r="42" spans="1:8" x14ac:dyDescent="0.2">
      <c r="A42" s="4"/>
      <c r="B42" s="25"/>
      <c r="C42" s="16"/>
      <c r="D42" s="16"/>
      <c r="E42" s="16"/>
      <c r="F42" s="16"/>
      <c r="G42" s="16"/>
      <c r="H42" s="16"/>
    </row>
    <row r="43" spans="1:8" x14ac:dyDescent="0.2">
      <c r="A43" s="26"/>
      <c r="B43" s="46" t="s">
        <v>53</v>
      </c>
      <c r="C43" s="23">
        <f t="shared" ref="C43:H43" si="56">SUM(C7:C42)</f>
        <v>110991691.89999999</v>
      </c>
      <c r="D43" s="23">
        <f t="shared" si="56"/>
        <v>10624569.820000002</v>
      </c>
      <c r="E43" s="23">
        <f t="shared" si="56"/>
        <v>121616261.72</v>
      </c>
      <c r="F43" s="23">
        <f t="shared" si="56"/>
        <v>19349407.889999997</v>
      </c>
      <c r="G43" s="23">
        <f t="shared" si="56"/>
        <v>19119841.789999999</v>
      </c>
      <c r="H43" s="23">
        <f t="shared" si="56"/>
        <v>102266853.83</v>
      </c>
    </row>
    <row r="46" spans="1:8" ht="45" customHeight="1" x14ac:dyDescent="0.2">
      <c r="A46" s="58" t="s">
        <v>165</v>
      </c>
      <c r="B46" s="59"/>
      <c r="C46" s="59"/>
      <c r="D46" s="59"/>
      <c r="E46" s="59"/>
      <c r="F46" s="59"/>
      <c r="G46" s="59"/>
      <c r="H46" s="60"/>
    </row>
    <row r="48" spans="1:8" x14ac:dyDescent="0.2">
      <c r="A48" s="63" t="s">
        <v>54</v>
      </c>
      <c r="B48" s="64"/>
      <c r="C48" s="58" t="s">
        <v>60</v>
      </c>
      <c r="D48" s="59"/>
      <c r="E48" s="59"/>
      <c r="F48" s="59"/>
      <c r="G48" s="60"/>
      <c r="H48" s="61" t="s">
        <v>59</v>
      </c>
    </row>
    <row r="49" spans="1:8" ht="22.5" x14ac:dyDescent="0.2">
      <c r="A49" s="65"/>
      <c r="B49" s="66"/>
      <c r="C49" s="9" t="s">
        <v>55</v>
      </c>
      <c r="D49" s="9" t="s">
        <v>125</v>
      </c>
      <c r="E49" s="9" t="s">
        <v>56</v>
      </c>
      <c r="F49" s="9" t="s">
        <v>57</v>
      </c>
      <c r="G49" s="9" t="s">
        <v>58</v>
      </c>
      <c r="H49" s="62"/>
    </row>
    <row r="50" spans="1:8" x14ac:dyDescent="0.2">
      <c r="A50" s="67"/>
      <c r="B50" s="68"/>
      <c r="C50" s="10">
        <v>1</v>
      </c>
      <c r="D50" s="10">
        <v>2</v>
      </c>
      <c r="E50" s="10" t="s">
        <v>126</v>
      </c>
      <c r="F50" s="10">
        <v>4</v>
      </c>
      <c r="G50" s="10">
        <v>5</v>
      </c>
      <c r="H50" s="10" t="s">
        <v>127</v>
      </c>
    </row>
    <row r="51" spans="1:8" x14ac:dyDescent="0.2">
      <c r="A51" s="28"/>
      <c r="B51" s="29"/>
      <c r="C51" s="33"/>
      <c r="D51" s="33"/>
      <c r="E51" s="33"/>
      <c r="F51" s="33"/>
      <c r="G51" s="33"/>
      <c r="H51" s="33"/>
    </row>
    <row r="52" spans="1:8" x14ac:dyDescent="0.2">
      <c r="A52" s="4" t="s">
        <v>8</v>
      </c>
      <c r="B52" s="2"/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 t="s">
        <v>9</v>
      </c>
      <c r="B53" s="2"/>
      <c r="C53" s="34">
        <v>0</v>
      </c>
      <c r="D53" s="34">
        <v>0</v>
      </c>
      <c r="E53" s="34">
        <f t="shared" ref="E53:E55" si="57">C53+D53</f>
        <v>0</v>
      </c>
      <c r="F53" s="34">
        <v>0</v>
      </c>
      <c r="G53" s="34">
        <v>0</v>
      </c>
      <c r="H53" s="34">
        <f t="shared" ref="H53:H55" si="58">E53-F53</f>
        <v>0</v>
      </c>
    </row>
    <row r="54" spans="1:8" x14ac:dyDescent="0.2">
      <c r="A54" s="4" t="s">
        <v>10</v>
      </c>
      <c r="B54" s="2"/>
      <c r="C54" s="34">
        <v>0</v>
      </c>
      <c r="D54" s="34">
        <v>0</v>
      </c>
      <c r="E54" s="34">
        <f t="shared" si="57"/>
        <v>0</v>
      </c>
      <c r="F54" s="34">
        <v>0</v>
      </c>
      <c r="G54" s="34">
        <v>0</v>
      </c>
      <c r="H54" s="34">
        <f t="shared" si="58"/>
        <v>0</v>
      </c>
    </row>
    <row r="55" spans="1:8" x14ac:dyDescent="0.2">
      <c r="A55" s="4" t="s">
        <v>11</v>
      </c>
      <c r="B55" s="2"/>
      <c r="C55" s="34">
        <v>0</v>
      </c>
      <c r="D55" s="34">
        <v>0</v>
      </c>
      <c r="E55" s="34">
        <f t="shared" si="57"/>
        <v>0</v>
      </c>
      <c r="F55" s="34">
        <v>0</v>
      </c>
      <c r="G55" s="34">
        <v>0</v>
      </c>
      <c r="H55" s="34">
        <f t="shared" si="58"/>
        <v>0</v>
      </c>
    </row>
    <row r="56" spans="1:8" x14ac:dyDescent="0.2">
      <c r="A56" s="4"/>
      <c r="B56" s="2"/>
      <c r="C56" s="35"/>
      <c r="D56" s="35"/>
      <c r="E56" s="35"/>
      <c r="F56" s="35"/>
      <c r="G56" s="35"/>
      <c r="H56" s="35"/>
    </row>
    <row r="57" spans="1:8" x14ac:dyDescent="0.2">
      <c r="A57" s="26"/>
      <c r="B57" s="46" t="s">
        <v>53</v>
      </c>
      <c r="C57" s="23">
        <f>SUM(C52:C56)</f>
        <v>0</v>
      </c>
      <c r="D57" s="23">
        <f>SUM(D52:D56)</f>
        <v>0</v>
      </c>
      <c r="E57" s="23">
        <f>SUM(E52:E55)</f>
        <v>0</v>
      </c>
      <c r="F57" s="23">
        <f>SUM(F52:F55)</f>
        <v>0</v>
      </c>
      <c r="G57" s="23">
        <f>SUM(G52:G55)</f>
        <v>0</v>
      </c>
      <c r="H57" s="23">
        <f>SUM(H52:H55)</f>
        <v>0</v>
      </c>
    </row>
    <row r="60" spans="1:8" ht="45" customHeight="1" x14ac:dyDescent="0.2">
      <c r="A60" s="58" t="s">
        <v>166</v>
      </c>
      <c r="B60" s="59"/>
      <c r="C60" s="59"/>
      <c r="D60" s="59"/>
      <c r="E60" s="59"/>
      <c r="F60" s="59"/>
      <c r="G60" s="59"/>
      <c r="H60" s="60"/>
    </row>
    <row r="61" spans="1:8" x14ac:dyDescent="0.2">
      <c r="A61" s="63" t="s">
        <v>54</v>
      </c>
      <c r="B61" s="64"/>
      <c r="C61" s="58" t="s">
        <v>60</v>
      </c>
      <c r="D61" s="59"/>
      <c r="E61" s="59"/>
      <c r="F61" s="59"/>
      <c r="G61" s="60"/>
      <c r="H61" s="61" t="s">
        <v>59</v>
      </c>
    </row>
    <row r="62" spans="1:8" ht="22.5" x14ac:dyDescent="0.2">
      <c r="A62" s="65"/>
      <c r="B62" s="66"/>
      <c r="C62" s="9" t="s">
        <v>55</v>
      </c>
      <c r="D62" s="9" t="s">
        <v>125</v>
      </c>
      <c r="E62" s="9" t="s">
        <v>56</v>
      </c>
      <c r="F62" s="9" t="s">
        <v>57</v>
      </c>
      <c r="G62" s="9" t="s">
        <v>58</v>
      </c>
      <c r="H62" s="62"/>
    </row>
    <row r="63" spans="1:8" x14ac:dyDescent="0.2">
      <c r="A63" s="67"/>
      <c r="B63" s="68"/>
      <c r="C63" s="10">
        <v>1</v>
      </c>
      <c r="D63" s="10">
        <v>2</v>
      </c>
      <c r="E63" s="10" t="s">
        <v>126</v>
      </c>
      <c r="F63" s="10">
        <v>4</v>
      </c>
      <c r="G63" s="10">
        <v>5</v>
      </c>
      <c r="H63" s="10" t="s">
        <v>127</v>
      </c>
    </row>
    <row r="64" spans="1:8" x14ac:dyDescent="0.2">
      <c r="A64" s="28"/>
      <c r="B64" s="29"/>
      <c r="C64" s="33"/>
      <c r="D64" s="33"/>
      <c r="E64" s="33"/>
      <c r="F64" s="33"/>
      <c r="G64" s="33"/>
      <c r="H64" s="33"/>
    </row>
    <row r="65" spans="1:8" ht="22.5" x14ac:dyDescent="0.2">
      <c r="A65" s="4"/>
      <c r="B65" s="31" t="s">
        <v>13</v>
      </c>
      <c r="C65" s="34">
        <v>0</v>
      </c>
      <c r="D65" s="34">
        <v>0</v>
      </c>
      <c r="E65" s="34">
        <f>C65+D65</f>
        <v>0</v>
      </c>
      <c r="F65" s="34">
        <v>0</v>
      </c>
      <c r="G65" s="34">
        <v>0</v>
      </c>
      <c r="H65" s="34">
        <f>E65-F65</f>
        <v>0</v>
      </c>
    </row>
    <row r="66" spans="1:8" x14ac:dyDescent="0.2">
      <c r="A66" s="4"/>
      <c r="B66" s="31"/>
      <c r="C66" s="34"/>
      <c r="D66" s="34"/>
      <c r="E66" s="34"/>
      <c r="F66" s="34"/>
      <c r="G66" s="34"/>
      <c r="H66" s="34"/>
    </row>
    <row r="67" spans="1:8" x14ac:dyDescent="0.2">
      <c r="A67" s="4"/>
      <c r="B67" s="31" t="s">
        <v>12</v>
      </c>
      <c r="C67" s="34">
        <v>0</v>
      </c>
      <c r="D67" s="34">
        <v>0</v>
      </c>
      <c r="E67" s="34">
        <f>C67+D67</f>
        <v>0</v>
      </c>
      <c r="F67" s="34">
        <v>0</v>
      </c>
      <c r="G67" s="34">
        <v>0</v>
      </c>
      <c r="H67" s="34">
        <f>E67-F67</f>
        <v>0</v>
      </c>
    </row>
    <row r="68" spans="1:8" x14ac:dyDescent="0.2">
      <c r="A68" s="4"/>
      <c r="B68" s="31"/>
      <c r="C68" s="34"/>
      <c r="D68" s="34"/>
      <c r="E68" s="34"/>
      <c r="F68" s="34"/>
      <c r="G68" s="34"/>
      <c r="H68" s="34"/>
    </row>
    <row r="69" spans="1:8" ht="22.5" x14ac:dyDescent="0.2">
      <c r="A69" s="4"/>
      <c r="B69" s="31" t="s">
        <v>14</v>
      </c>
      <c r="C69" s="34">
        <v>0</v>
      </c>
      <c r="D69" s="34">
        <v>0</v>
      </c>
      <c r="E69" s="34">
        <f>C69+D69</f>
        <v>0</v>
      </c>
      <c r="F69" s="34">
        <v>0</v>
      </c>
      <c r="G69" s="34">
        <v>0</v>
      </c>
      <c r="H69" s="34">
        <f>E69-F69</f>
        <v>0</v>
      </c>
    </row>
    <row r="70" spans="1:8" x14ac:dyDescent="0.2">
      <c r="A70" s="4"/>
      <c r="B70" s="31"/>
      <c r="C70" s="34"/>
      <c r="D70" s="34"/>
      <c r="E70" s="34"/>
      <c r="F70" s="34"/>
      <c r="G70" s="34"/>
      <c r="H70" s="34"/>
    </row>
    <row r="71" spans="1:8" ht="22.5" x14ac:dyDescent="0.2">
      <c r="A71" s="4"/>
      <c r="B71" s="31" t="s">
        <v>26</v>
      </c>
      <c r="C71" s="34">
        <v>0</v>
      </c>
      <c r="D71" s="34">
        <v>0</v>
      </c>
      <c r="E71" s="34">
        <f>C71+D71</f>
        <v>0</v>
      </c>
      <c r="F71" s="34">
        <v>0</v>
      </c>
      <c r="G71" s="34">
        <v>0</v>
      </c>
      <c r="H71" s="34">
        <f>E71-F71</f>
        <v>0</v>
      </c>
    </row>
    <row r="72" spans="1:8" x14ac:dyDescent="0.2">
      <c r="A72" s="4"/>
      <c r="B72" s="31"/>
      <c r="C72" s="34"/>
      <c r="D72" s="34"/>
      <c r="E72" s="34"/>
      <c r="F72" s="34"/>
      <c r="G72" s="34"/>
      <c r="H72" s="34"/>
    </row>
    <row r="73" spans="1:8" ht="22.5" x14ac:dyDescent="0.2">
      <c r="A73" s="4"/>
      <c r="B73" s="31" t="s">
        <v>27</v>
      </c>
      <c r="C73" s="34">
        <v>0</v>
      </c>
      <c r="D73" s="34">
        <v>0</v>
      </c>
      <c r="E73" s="34">
        <f>C73+D73</f>
        <v>0</v>
      </c>
      <c r="F73" s="34">
        <v>0</v>
      </c>
      <c r="G73" s="34">
        <v>0</v>
      </c>
      <c r="H73" s="34">
        <f>E73-F73</f>
        <v>0</v>
      </c>
    </row>
    <row r="74" spans="1:8" x14ac:dyDescent="0.2">
      <c r="A74" s="4"/>
      <c r="B74" s="31"/>
      <c r="C74" s="34"/>
      <c r="D74" s="34"/>
      <c r="E74" s="34"/>
      <c r="F74" s="34"/>
      <c r="G74" s="34"/>
      <c r="H74" s="34"/>
    </row>
    <row r="75" spans="1:8" ht="22.5" x14ac:dyDescent="0.2">
      <c r="A75" s="4"/>
      <c r="B75" s="31" t="s">
        <v>34</v>
      </c>
      <c r="C75" s="34">
        <v>0</v>
      </c>
      <c r="D75" s="34">
        <v>0</v>
      </c>
      <c r="E75" s="34">
        <f>C75+D75</f>
        <v>0</v>
      </c>
      <c r="F75" s="34">
        <v>0</v>
      </c>
      <c r="G75" s="34">
        <v>0</v>
      </c>
      <c r="H75" s="34">
        <f>E75-F75</f>
        <v>0</v>
      </c>
    </row>
    <row r="76" spans="1:8" x14ac:dyDescent="0.2">
      <c r="A76" s="4"/>
      <c r="B76" s="31"/>
      <c r="C76" s="34"/>
      <c r="D76" s="34"/>
      <c r="E76" s="34"/>
      <c r="F76" s="34"/>
      <c r="G76" s="34"/>
      <c r="H76" s="34"/>
    </row>
    <row r="77" spans="1:8" x14ac:dyDescent="0.2">
      <c r="A77" s="4"/>
      <c r="B77" s="31" t="s">
        <v>15</v>
      </c>
      <c r="C77" s="34">
        <v>0</v>
      </c>
      <c r="D77" s="34">
        <v>0</v>
      </c>
      <c r="E77" s="34">
        <f>C77+D77</f>
        <v>0</v>
      </c>
      <c r="F77" s="34">
        <v>0</v>
      </c>
      <c r="G77" s="34">
        <v>0</v>
      </c>
      <c r="H77" s="34">
        <f>E77-F77</f>
        <v>0</v>
      </c>
    </row>
    <row r="78" spans="1:8" x14ac:dyDescent="0.2">
      <c r="A78" s="30"/>
      <c r="B78" s="32"/>
      <c r="C78" s="35"/>
      <c r="D78" s="35"/>
      <c r="E78" s="35"/>
      <c r="F78" s="35"/>
      <c r="G78" s="35"/>
      <c r="H78" s="35"/>
    </row>
    <row r="79" spans="1:8" x14ac:dyDescent="0.2">
      <c r="A79" s="26"/>
      <c r="B79" s="46" t="s">
        <v>53</v>
      </c>
      <c r="C79" s="23">
        <f t="shared" ref="C79:H79" si="59">SUM(C65:C77)</f>
        <v>0</v>
      </c>
      <c r="D79" s="23">
        <f t="shared" si="59"/>
        <v>0</v>
      </c>
      <c r="E79" s="23">
        <f t="shared" si="59"/>
        <v>0</v>
      </c>
      <c r="F79" s="23">
        <f t="shared" si="59"/>
        <v>0</v>
      </c>
      <c r="G79" s="23">
        <f t="shared" si="59"/>
        <v>0</v>
      </c>
      <c r="H79" s="23">
        <f t="shared" si="59"/>
        <v>0</v>
      </c>
    </row>
    <row r="80" spans="1:8" x14ac:dyDescent="0.2">
      <c r="B80" s="57" t="s">
        <v>168</v>
      </c>
      <c r="C80" s="57"/>
      <c r="D80" s="57"/>
      <c r="E80" s="57"/>
      <c r="F80" s="57"/>
      <c r="G80" s="57"/>
    </row>
    <row r="81" spans="1:8" x14ac:dyDescent="0.2">
      <c r="B81" s="51"/>
      <c r="C81" s="51"/>
      <c r="D81" s="52"/>
      <c r="E81" s="52"/>
      <c r="F81" s="52"/>
      <c r="G81" s="52"/>
    </row>
    <row r="82" spans="1:8" x14ac:dyDescent="0.2">
      <c r="B82" s="51"/>
      <c r="C82" s="51"/>
      <c r="D82" s="52"/>
      <c r="E82" s="52"/>
      <c r="F82" s="52"/>
      <c r="G82" s="52"/>
    </row>
    <row r="83" spans="1:8" x14ac:dyDescent="0.2">
      <c r="B83" s="51"/>
      <c r="C83" s="51"/>
      <c r="D83" s="52"/>
      <c r="E83" s="52"/>
      <c r="F83" s="52"/>
      <c r="G83" s="52"/>
    </row>
    <row r="84" spans="1:8" x14ac:dyDescent="0.2">
      <c r="B84" s="51"/>
      <c r="C84" s="51"/>
      <c r="D84" s="52"/>
      <c r="E84" s="52"/>
      <c r="F84" s="52"/>
      <c r="G84" s="52"/>
    </row>
    <row r="85" spans="1:8" x14ac:dyDescent="0.2">
      <c r="B85" s="51"/>
      <c r="C85" s="51"/>
      <c r="D85" s="52"/>
      <c r="E85" s="52"/>
      <c r="F85" s="52"/>
      <c r="G85" s="52"/>
    </row>
    <row r="86" spans="1:8" x14ac:dyDescent="0.2">
      <c r="B86" s="51"/>
      <c r="C86" s="51"/>
      <c r="D86" s="52"/>
      <c r="E86" s="52"/>
      <c r="F86" s="52"/>
      <c r="G86" s="52"/>
    </row>
    <row r="87" spans="1:8" x14ac:dyDescent="0.2">
      <c r="A87" s="53" t="s">
        <v>169</v>
      </c>
      <c r="B87" s="53"/>
      <c r="C87" s="53"/>
      <c r="D87" s="53"/>
      <c r="E87" s="54" t="s">
        <v>170</v>
      </c>
      <c r="F87" s="54"/>
      <c r="G87" s="54"/>
      <c r="H87" s="54"/>
    </row>
    <row r="88" spans="1:8" x14ac:dyDescent="0.2">
      <c r="A88" s="55" t="s">
        <v>171</v>
      </c>
      <c r="B88" s="55"/>
      <c r="C88" s="55"/>
      <c r="D88" s="55"/>
      <c r="E88" s="56" t="s">
        <v>172</v>
      </c>
      <c r="F88" s="56"/>
      <c r="G88" s="56"/>
      <c r="H88" s="56"/>
    </row>
  </sheetData>
  <sheetProtection formatCells="0" formatColumns="0" formatRows="0" insertRows="0" deleteRows="0" autoFilter="0"/>
  <mergeCells count="17">
    <mergeCell ref="A1:H1"/>
    <mergeCell ref="A3:B5"/>
    <mergeCell ref="A46:H46"/>
    <mergeCell ref="A48:B50"/>
    <mergeCell ref="C3:G3"/>
    <mergeCell ref="H3:H4"/>
    <mergeCell ref="A60:H60"/>
    <mergeCell ref="A61:B63"/>
    <mergeCell ref="C61:G61"/>
    <mergeCell ref="H61:H62"/>
    <mergeCell ref="C48:G48"/>
    <mergeCell ref="H48:H49"/>
    <mergeCell ref="B80:G80"/>
    <mergeCell ref="A87:D87"/>
    <mergeCell ref="E87:H87"/>
    <mergeCell ref="A88:D88"/>
    <mergeCell ref="E88:H8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2.33203125" style="3" bestFit="1" customWidth="1"/>
    <col min="3" max="3" width="13.6640625" style="3" bestFit="1" customWidth="1"/>
    <col min="4" max="4" width="14.33203125" style="3" bestFit="1" customWidth="1"/>
    <col min="5" max="5" width="13.6640625" style="3" bestFit="1" customWidth="1"/>
    <col min="6" max="7" width="12.6640625" style="3" bestFit="1" customWidth="1"/>
    <col min="8" max="8" width="13.6640625" style="3" bestFit="1" customWidth="1"/>
    <col min="9" max="16384" width="12" style="3"/>
  </cols>
  <sheetData>
    <row r="1" spans="1:8" ht="50.1" customHeight="1" x14ac:dyDescent="0.2">
      <c r="A1" s="58" t="s">
        <v>167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>
        <f t="shared" ref="C6:H6" si="0">SUM(C7:C14)</f>
        <v>42288110.089999996</v>
      </c>
      <c r="D6" s="15">
        <f t="shared" si="0"/>
        <v>3078898.5200000005</v>
      </c>
      <c r="E6" s="15">
        <f t="shared" si="0"/>
        <v>45367008.609999999</v>
      </c>
      <c r="F6" s="15">
        <f t="shared" si="0"/>
        <v>10141571.449999999</v>
      </c>
      <c r="G6" s="15">
        <f t="shared" si="0"/>
        <v>10035051.640000001</v>
      </c>
      <c r="H6" s="15">
        <f t="shared" si="0"/>
        <v>35225437.159999996</v>
      </c>
    </row>
    <row r="7" spans="1:8" x14ac:dyDescent="0.2">
      <c r="A7" s="37"/>
      <c r="B7" s="41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7"/>
      <c r="B8" s="41" t="s">
        <v>17</v>
      </c>
      <c r="C8" s="15">
        <v>260543.82</v>
      </c>
      <c r="D8" s="15">
        <v>3000</v>
      </c>
      <c r="E8" s="15">
        <f t="shared" ref="E8:E14" si="1">C8+D8</f>
        <v>263543.82</v>
      </c>
      <c r="F8" s="15">
        <v>49999.43</v>
      </c>
      <c r="G8" s="15">
        <v>49999.43</v>
      </c>
      <c r="H8" s="15">
        <f t="shared" ref="H8:H14" si="2">E8-F8</f>
        <v>213544.39</v>
      </c>
    </row>
    <row r="9" spans="1:8" x14ac:dyDescent="0.2">
      <c r="A9" s="37"/>
      <c r="B9" s="41" t="s">
        <v>43</v>
      </c>
      <c r="C9" s="15">
        <v>17005220.629999999</v>
      </c>
      <c r="D9" s="15">
        <v>-211470.99</v>
      </c>
      <c r="E9" s="15">
        <f t="shared" si="1"/>
        <v>16793749.640000001</v>
      </c>
      <c r="F9" s="15">
        <v>3457503.1</v>
      </c>
      <c r="G9" s="15">
        <v>3457503.1</v>
      </c>
      <c r="H9" s="15">
        <f t="shared" si="2"/>
        <v>13336246.540000001</v>
      </c>
    </row>
    <row r="10" spans="1:8" x14ac:dyDescent="0.2">
      <c r="A10" s="37"/>
      <c r="B10" s="41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7"/>
      <c r="B11" s="41" t="s">
        <v>23</v>
      </c>
      <c r="C11" s="15">
        <v>4022873.92</v>
      </c>
      <c r="D11" s="15">
        <v>155427.25</v>
      </c>
      <c r="E11" s="15">
        <f t="shared" si="1"/>
        <v>4178301.17</v>
      </c>
      <c r="F11" s="15">
        <v>700646.81</v>
      </c>
      <c r="G11" s="15">
        <v>700646.81</v>
      </c>
      <c r="H11" s="15">
        <f t="shared" si="2"/>
        <v>3477654.36</v>
      </c>
    </row>
    <row r="12" spans="1:8" x14ac:dyDescent="0.2">
      <c r="A12" s="37"/>
      <c r="B12" s="41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7"/>
      <c r="B13" s="41" t="s">
        <v>44</v>
      </c>
      <c r="C13" s="15">
        <v>10765606.1</v>
      </c>
      <c r="D13" s="15">
        <v>2577924.89</v>
      </c>
      <c r="E13" s="15">
        <f t="shared" si="1"/>
        <v>13343530.99</v>
      </c>
      <c r="F13" s="15">
        <v>2362697.79</v>
      </c>
      <c r="G13" s="15">
        <v>2256177.98</v>
      </c>
      <c r="H13" s="15">
        <f t="shared" si="2"/>
        <v>10980833.199999999</v>
      </c>
    </row>
    <row r="14" spans="1:8" x14ac:dyDescent="0.2">
      <c r="A14" s="37"/>
      <c r="B14" s="41" t="s">
        <v>19</v>
      </c>
      <c r="C14" s="15">
        <v>10233865.619999999</v>
      </c>
      <c r="D14" s="15">
        <v>554017.37</v>
      </c>
      <c r="E14" s="15">
        <f t="shared" si="1"/>
        <v>10787882.989999998</v>
      </c>
      <c r="F14" s="15">
        <v>3570724.32</v>
      </c>
      <c r="G14" s="15">
        <v>3570724.32</v>
      </c>
      <c r="H14" s="15">
        <f t="shared" si="2"/>
        <v>7217158.6699999981</v>
      </c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>
        <f t="shared" ref="C16:H16" si="3">SUM(C17:C23)</f>
        <v>67124051.799999997</v>
      </c>
      <c r="D16" s="15">
        <f t="shared" si="3"/>
        <v>7562016.9899999993</v>
      </c>
      <c r="E16" s="15">
        <f t="shared" si="3"/>
        <v>74686068.790000007</v>
      </c>
      <c r="F16" s="15">
        <f t="shared" si="3"/>
        <v>9112478.629999999</v>
      </c>
      <c r="G16" s="15">
        <f t="shared" si="3"/>
        <v>8989432.3399999999</v>
      </c>
      <c r="H16" s="15">
        <f t="shared" si="3"/>
        <v>65573590.159999996</v>
      </c>
    </row>
    <row r="17" spans="1:8" x14ac:dyDescent="0.2">
      <c r="A17" s="37"/>
      <c r="B17" s="41" t="s">
        <v>45</v>
      </c>
      <c r="C17" s="15">
        <v>2445106.2400000002</v>
      </c>
      <c r="D17" s="15">
        <v>-43733.73</v>
      </c>
      <c r="E17" s="15">
        <f>C17+D17</f>
        <v>2401372.5100000002</v>
      </c>
      <c r="F17" s="15">
        <v>471771.44</v>
      </c>
      <c r="G17" s="15">
        <v>471771.44</v>
      </c>
      <c r="H17" s="15">
        <f t="shared" ref="H17:H23" si="4">E17-F17</f>
        <v>1929601.0700000003</v>
      </c>
    </row>
    <row r="18" spans="1:8" x14ac:dyDescent="0.2">
      <c r="A18" s="37"/>
      <c r="B18" s="41" t="s">
        <v>28</v>
      </c>
      <c r="C18" s="15">
        <v>57660367.75</v>
      </c>
      <c r="D18" s="15">
        <v>7522408.6100000003</v>
      </c>
      <c r="E18" s="15">
        <f t="shared" ref="E18:E23" si="5">C18+D18</f>
        <v>65182776.359999999</v>
      </c>
      <c r="F18" s="15">
        <v>7774700.4900000002</v>
      </c>
      <c r="G18" s="15">
        <v>7652602.2000000002</v>
      </c>
      <c r="H18" s="15">
        <f t="shared" si="4"/>
        <v>57408075.869999997</v>
      </c>
    </row>
    <row r="19" spans="1:8" x14ac:dyDescent="0.2">
      <c r="A19" s="37"/>
      <c r="B19" s="41" t="s">
        <v>21</v>
      </c>
      <c r="C19" s="15">
        <v>744741.57</v>
      </c>
      <c r="D19" s="15">
        <v>55319.63</v>
      </c>
      <c r="E19" s="15">
        <f t="shared" si="5"/>
        <v>800061.2</v>
      </c>
      <c r="F19" s="15">
        <v>120067.46</v>
      </c>
      <c r="G19" s="15">
        <v>120067.46</v>
      </c>
      <c r="H19" s="15">
        <f t="shared" si="4"/>
        <v>679993.74</v>
      </c>
    </row>
    <row r="20" spans="1:8" x14ac:dyDescent="0.2">
      <c r="A20" s="37"/>
      <c r="B20" s="41" t="s">
        <v>46</v>
      </c>
      <c r="C20" s="15">
        <v>2803849.28</v>
      </c>
      <c r="D20" s="15">
        <v>118228.3</v>
      </c>
      <c r="E20" s="15">
        <f t="shared" si="5"/>
        <v>2922077.5799999996</v>
      </c>
      <c r="F20" s="15">
        <v>505543.29</v>
      </c>
      <c r="G20" s="15">
        <v>504595.29</v>
      </c>
      <c r="H20" s="15">
        <f t="shared" si="4"/>
        <v>2416534.2899999996</v>
      </c>
    </row>
    <row r="21" spans="1:8" x14ac:dyDescent="0.2">
      <c r="A21" s="37"/>
      <c r="B21" s="41" t="s">
        <v>47</v>
      </c>
      <c r="C21" s="15">
        <v>3469986.96</v>
      </c>
      <c r="D21" s="15">
        <v>-90205.82</v>
      </c>
      <c r="E21" s="15">
        <f t="shared" si="5"/>
        <v>3379781.14</v>
      </c>
      <c r="F21" s="15">
        <v>240395.95</v>
      </c>
      <c r="G21" s="15">
        <v>240395.95</v>
      </c>
      <c r="H21" s="15">
        <f t="shared" si="4"/>
        <v>3139385.19</v>
      </c>
    </row>
    <row r="22" spans="1:8" x14ac:dyDescent="0.2">
      <c r="A22" s="37"/>
      <c r="B22" s="41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7"/>
      <c r="B23" s="41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>
        <f t="shared" ref="C25:H25" si="6">SUM(C26:C34)</f>
        <v>1579530.01</v>
      </c>
      <c r="D25" s="15">
        <f t="shared" si="6"/>
        <v>-16345.69</v>
      </c>
      <c r="E25" s="15">
        <f t="shared" si="6"/>
        <v>1563184.32</v>
      </c>
      <c r="F25" s="15">
        <f t="shared" si="6"/>
        <v>95357.81</v>
      </c>
      <c r="G25" s="15">
        <f t="shared" si="6"/>
        <v>95357.81</v>
      </c>
      <c r="H25" s="15">
        <f t="shared" si="6"/>
        <v>1467826.51</v>
      </c>
    </row>
    <row r="26" spans="1:8" x14ac:dyDescent="0.2">
      <c r="A26" s="37"/>
      <c r="B26" s="41" t="s">
        <v>29</v>
      </c>
      <c r="C26" s="15">
        <v>1579530.01</v>
      </c>
      <c r="D26" s="15">
        <v>-16345.69</v>
      </c>
      <c r="E26" s="15">
        <f>C26+D26</f>
        <v>1563184.32</v>
      </c>
      <c r="F26" s="15">
        <v>95357.81</v>
      </c>
      <c r="G26" s="15">
        <v>95357.81</v>
      </c>
      <c r="H26" s="15">
        <f t="shared" ref="H26:H34" si="7">E26-F26</f>
        <v>1467826.51</v>
      </c>
    </row>
    <row r="27" spans="1:8" x14ac:dyDescent="0.2">
      <c r="A27" s="37"/>
      <c r="B27" s="41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7"/>
      <c r="B28" s="41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7"/>
      <c r="B29" s="41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7"/>
      <c r="B30" s="41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7"/>
      <c r="B31" s="41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7"/>
      <c r="B32" s="41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7"/>
      <c r="B33" s="41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7"/>
      <c r="B34" s="41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39"/>
      <c r="B35" s="41"/>
      <c r="C35" s="15"/>
      <c r="D35" s="15"/>
      <c r="E35" s="15"/>
      <c r="F35" s="15"/>
      <c r="G35" s="15"/>
      <c r="H35" s="15"/>
    </row>
    <row r="36" spans="1:8" x14ac:dyDescent="0.2">
      <c r="A36" s="40" t="s">
        <v>32</v>
      </c>
      <c r="B36" s="42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7"/>
      <c r="B37" s="41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7"/>
      <c r="B38" s="41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7"/>
      <c r="B39" s="41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7"/>
      <c r="B40" s="41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39"/>
      <c r="B41" s="41"/>
      <c r="C41" s="15"/>
      <c r="D41" s="15"/>
      <c r="E41" s="15"/>
      <c r="F41" s="15"/>
      <c r="G41" s="15"/>
      <c r="H41" s="15"/>
    </row>
    <row r="42" spans="1:8" x14ac:dyDescent="0.2">
      <c r="A42" s="45"/>
      <c r="B42" s="46" t="s">
        <v>53</v>
      </c>
      <c r="C42" s="23">
        <f t="shared" ref="C42:H42" si="12">SUM(C36+C25+C16+C6)</f>
        <v>110991691.90000001</v>
      </c>
      <c r="D42" s="23">
        <f t="shared" si="12"/>
        <v>10624569.82</v>
      </c>
      <c r="E42" s="23">
        <f t="shared" si="12"/>
        <v>121616261.72</v>
      </c>
      <c r="F42" s="23">
        <f t="shared" si="12"/>
        <v>19349407.890000001</v>
      </c>
      <c r="G42" s="23">
        <f t="shared" si="12"/>
        <v>19119841.789999999</v>
      </c>
      <c r="H42" s="23">
        <f t="shared" si="12"/>
        <v>102266853.82999998</v>
      </c>
    </row>
    <row r="43" spans="1:8" x14ac:dyDescent="0.2">
      <c r="A43" s="1"/>
      <c r="B43" s="57" t="s">
        <v>168</v>
      </c>
      <c r="C43" s="57"/>
      <c r="D43" s="57"/>
      <c r="E43" s="57"/>
      <c r="F43" s="57"/>
      <c r="G43" s="57"/>
      <c r="H43" s="1"/>
    </row>
    <row r="44" spans="1:8" x14ac:dyDescent="0.2">
      <c r="A44" s="1"/>
      <c r="B44" s="51"/>
      <c r="C44" s="51"/>
      <c r="D44" s="52"/>
      <c r="E44" s="52"/>
      <c r="F44" s="52"/>
      <c r="G44" s="52"/>
      <c r="H44" s="1"/>
    </row>
    <row r="45" spans="1:8" x14ac:dyDescent="0.2">
      <c r="A45" s="1"/>
      <c r="B45" s="51"/>
      <c r="C45" s="51"/>
      <c r="D45" s="52"/>
      <c r="E45" s="52"/>
      <c r="F45" s="52"/>
      <c r="G45" s="52"/>
      <c r="H45" s="1"/>
    </row>
    <row r="46" spans="1:8" x14ac:dyDescent="0.2">
      <c r="A46" s="1"/>
      <c r="B46" s="51"/>
      <c r="C46" s="51"/>
      <c r="D46" s="52"/>
      <c r="E46" s="52"/>
      <c r="F46" s="52"/>
      <c r="G46" s="52"/>
      <c r="H46" s="1"/>
    </row>
    <row r="47" spans="1:8" x14ac:dyDescent="0.2">
      <c r="A47" s="1"/>
      <c r="B47" s="51"/>
      <c r="C47" s="51"/>
      <c r="D47" s="52"/>
      <c r="E47" s="52"/>
      <c r="F47" s="52"/>
      <c r="G47" s="52"/>
      <c r="H47" s="1"/>
    </row>
    <row r="48" spans="1:8" x14ac:dyDescent="0.2">
      <c r="A48" s="1"/>
      <c r="B48" s="51"/>
      <c r="C48" s="51"/>
      <c r="D48" s="52"/>
      <c r="E48" s="52"/>
      <c r="F48" s="52"/>
      <c r="G48" s="52"/>
      <c r="H48" s="1"/>
    </row>
    <row r="49" spans="1:8" x14ac:dyDescent="0.2">
      <c r="A49" s="1"/>
      <c r="B49" s="51"/>
      <c r="C49" s="51"/>
      <c r="D49" s="52"/>
      <c r="E49" s="52"/>
      <c r="F49" s="52"/>
      <c r="G49" s="52"/>
      <c r="H49" s="1"/>
    </row>
    <row r="50" spans="1:8" x14ac:dyDescent="0.2">
      <c r="A50" s="53" t="s">
        <v>169</v>
      </c>
      <c r="B50" s="53"/>
      <c r="C50" s="53"/>
      <c r="D50" s="53"/>
      <c r="E50" s="54" t="s">
        <v>170</v>
      </c>
      <c r="F50" s="54"/>
      <c r="G50" s="54"/>
      <c r="H50" s="54"/>
    </row>
    <row r="51" spans="1:8" x14ac:dyDescent="0.2">
      <c r="A51" s="55" t="s">
        <v>171</v>
      </c>
      <c r="B51" s="55"/>
      <c r="C51" s="55"/>
      <c r="D51" s="55"/>
      <c r="E51" s="56" t="s">
        <v>172</v>
      </c>
      <c r="F51" s="56"/>
      <c r="G51" s="56"/>
      <c r="H51" s="56"/>
    </row>
  </sheetData>
  <sheetProtection formatCells="0" formatColumns="0" formatRows="0" autoFilter="0"/>
  <mergeCells count="9">
    <mergeCell ref="A50:D50"/>
    <mergeCell ref="E50:H50"/>
    <mergeCell ref="A51:D51"/>
    <mergeCell ref="E51:H51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CA!Títulos_a_imprimir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2019-04-29T20:35:07Z</cp:lastPrinted>
  <dcterms:created xsi:type="dcterms:W3CDTF">2014-02-10T03:37:14Z</dcterms:created>
  <dcterms:modified xsi:type="dcterms:W3CDTF">2019-04-29T20:35:35Z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